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Jovis\Desktop\Funciones 2021\SIG\Documentos\MADSIG 2021 - Cargue actualización 28092021\GIP\F-E-GIP-31\"/>
    </mc:Choice>
  </mc:AlternateContent>
  <xr:revisionPtr revIDLastSave="0" documentId="13_ncr:1_{0FDA0822-0520-4430-84D4-E349D367AB2E}" xr6:coauthVersionLast="47" xr6:coauthVersionMax="47" xr10:uidLastSave="{00000000-0000-0000-0000-000000000000}"/>
  <bookViews>
    <workbookView xWindow="-120" yWindow="-120" windowWidth="20730" windowHeight="11160" tabRatio="421" firstSheet="2" activeTab="2" xr2:uid="{00000000-000D-0000-FFFF-FFFF00000000}"/>
  </bookViews>
  <sheets>
    <sheet name="Instrucciones" sheetId="10" state="hidden" r:id="rId1"/>
    <sheet name="Estrategias y Metas PND " sheetId="11" state="hidden" r:id="rId2"/>
    <sheet name="FORMATO POA" sheetId="9" r:id="rId3"/>
  </sheets>
  <definedNames>
    <definedName name="OLE_LINK1" localSheetId="0">Instrucciones!$B$6</definedName>
    <definedName name="OLE_LINK2" localSheetId="0">Instrucciones!#REF!</definedName>
    <definedName name="OLE_LINK4" localSheetId="0">Instrucciones!$B$5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9" l="1"/>
  <c r="R30" i="9"/>
  <c r="S30" i="9"/>
  <c r="P30" i="9"/>
  <c r="P32" i="9"/>
  <c r="Q32" i="9"/>
  <c r="Q33" i="9" s="1"/>
  <c r="H38" i="11"/>
  <c r="H37" i="11"/>
  <c r="H28" i="11"/>
  <c r="H25" i="11"/>
  <c r="H24" i="11"/>
  <c r="H23" i="11"/>
  <c r="H19" i="11"/>
  <c r="H18" i="11"/>
  <c r="H16" i="11"/>
  <c r="H15" i="11"/>
  <c r="H14" i="11"/>
  <c r="H13" i="11"/>
  <c r="H12" i="11"/>
  <c r="H10" i="11"/>
  <c r="H6" i="11"/>
  <c r="H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Jekita</author>
  </authors>
  <commentList>
    <comment ref="E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Jekita:</t>
        </r>
        <r>
          <rPr>
            <sz val="9"/>
            <color indexed="81"/>
            <rFont val="Tahoma"/>
            <family val="2"/>
          </rPr>
          <t xml:space="preserve">
Programa: 
Fortalecimiento
del desempeño
ambiental de
los sectores
productivos</t>
        </r>
      </text>
    </comment>
    <comment ref="E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Jekita:</t>
        </r>
        <r>
          <rPr>
            <sz val="9"/>
            <color indexed="81"/>
            <rFont val="Tahoma"/>
            <family val="2"/>
          </rPr>
          <t xml:space="preserve">
Conservación
de la
biodiversidad y
sus servicios
ecosistémicos</t>
        </r>
      </text>
    </comment>
    <comment ref="E2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Jekita:</t>
        </r>
        <r>
          <rPr>
            <sz val="9"/>
            <color indexed="81"/>
            <rFont val="Tahoma"/>
            <family val="2"/>
          </rPr>
          <t xml:space="preserve">
Gestión de la
información y
el
conocimiento
ambiental</t>
        </r>
      </text>
    </comment>
    <comment ref="E2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Jekita:</t>
        </r>
        <r>
          <rPr>
            <sz val="9"/>
            <color indexed="81"/>
            <rFont val="Tahoma"/>
            <family val="2"/>
          </rPr>
          <t xml:space="preserve">
Fortalecimiento
de la gestión y
dirección del
Sector
Ambiente y
Desarrollo
Sostenible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Enrique Jimenez Guacaneme</author>
    <author>Claudia Patricia Carvajal Diosa</author>
    <author>Juan Carlos Mojica Mejia</author>
    <author>cpcarvajal</author>
  </authors>
  <commentList>
    <comment ref="B7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OAP-MADS: El nombre debe conincidir con el titulo del proyecto registrado.</t>
        </r>
      </text>
    </comment>
    <comment ref="B8" authorId="1" shapeId="0" xr:uid="{00000000-0006-0000-0200-000002000000}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objetivo general debe contener como mínimo:
(1) la acción que se espera realizar, (2) el objeto sobre el cual recae la acción y (3) elementos adicionales de contexto o descriptivos. 
Debe proveer una solución al problema o necesidad previamente identificada. Debe iniciar con verbo en infinitivo (ar, er, ir).
 Ver guía de los 7 pasos 2014.
</t>
        </r>
      </text>
    </comment>
    <comment ref="B9" authorId="0" shapeId="0" xr:uid="{00000000-0006-0000-0200-000003000000}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</text>
    </comment>
    <comment ref="C9" authorId="0" shapeId="0" xr:uid="{00000000-0006-0000-0200-000004000000}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2" shapeId="0" xr:uid="{00000000-0006-0000-0200-000005000000}">
      <text>
        <r>
          <rPr>
            <b/>
            <sz val="11"/>
            <color indexed="81"/>
            <rFont val="Tahoma"/>
            <family val="2"/>
          </rPr>
          <t>Enuncie la meta a obtener</t>
        </r>
        <r>
          <rPr>
            <sz val="11"/>
            <color indexed="81"/>
            <rFont val="Tahoma"/>
            <family val="2"/>
          </rPr>
          <t xml:space="preserve"> por la entidad con el desarrollo de las actividades, que permita cumplir con el objetivo propuesto.</t>
        </r>
      </text>
    </comment>
    <comment ref="E9" authorId="3" shapeId="0" xr:uid="{00000000-0006-0000-0200-000006000000}">
      <text>
        <r>
          <rPr>
            <sz val="11"/>
            <color indexed="81"/>
            <rFont val="Tahoma"/>
            <family val="2"/>
          </rPr>
          <t>El indicador de la meta se constituye en la escala numérica para medir el cumplimiento de la meta propuesta.</t>
        </r>
      </text>
    </comment>
    <comment ref="F9" authorId="0" shapeId="0" xr:uid="{00000000-0006-0000-0200-000007000000}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</text>
    </comment>
    <comment ref="G9" authorId="0" shapeId="0" xr:uid="{00000000-0006-0000-0200-000008000000}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Plan Estratégico Institucional de la Entidad, que se encuentra articulado con el producto </t>
        </r>
      </text>
    </comment>
    <comment ref="H9" authorId="0" shapeId="0" xr:uid="{00000000-0006-0000-0200-000009000000}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>es la acción que contribuye a la transformación de insumos en productos</t>
        </r>
      </text>
    </comment>
    <comment ref="J9" authorId="3" shapeId="0" xr:uid="{00000000-0006-0000-0200-00000A000000}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cual es el producto que le permite alcanzar el objetivo específico.</t>
        </r>
      </text>
    </comment>
    <comment ref="K9" authorId="3" shapeId="0" xr:uid="{00000000-0006-0000-0200-00000B000000}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3" shapeId="0" xr:uid="{00000000-0006-0000-0200-00000C000000}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Unidad de medida en la que está expresado el indicador de producto</t>
        </r>
      </text>
    </comment>
    <comment ref="O9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consecuion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T9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Describir avance semestral conforme al indicador del producto</t>
        </r>
      </text>
    </comment>
    <comment ref="U9" authorId="0" shapeId="0" xr:uid="{00000000-0006-0000-0200-00000F000000}">
      <text>
        <r>
          <rPr>
            <b/>
            <sz val="11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Describir brevemente  el avance semestral referente al producto y los resultados.</t>
        </r>
      </text>
    </comment>
    <comment ref="P10" authorId="0" shapeId="0" xr:uid="{00000000-0006-0000-0200-000010000000}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Q10" authorId="0" shapeId="0" xr:uid="{00000000-0006-0000-0200-000011000000}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R10" authorId="0" shapeId="0" xr:uid="{00000000-0006-0000-0200-000012000000}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S10" authorId="0" shapeId="0" xr:uid="{00000000-0006-0000-0200-000013000000}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00000000-0006-0000-0200-000014000000}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</text>
    </comment>
    <comment ref="C16" authorId="0" shapeId="0" xr:uid="{00000000-0006-0000-0200-000015000000}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16" authorId="2" shapeId="0" xr:uid="{00000000-0006-0000-0200-000016000000}">
      <text>
        <r>
          <rPr>
            <b/>
            <sz val="11"/>
            <color indexed="81"/>
            <rFont val="Tahoma"/>
            <family val="2"/>
          </rPr>
          <t>Enuncie la meta a obtener</t>
        </r>
        <r>
          <rPr>
            <sz val="11"/>
            <color indexed="81"/>
            <rFont val="Tahoma"/>
            <family val="2"/>
          </rPr>
          <t xml:space="preserve"> por la entidad con el desarrollo de las actividades, que permita cumplir con el objetivo propuesto.</t>
        </r>
      </text>
    </comment>
    <comment ref="E16" authorId="3" shapeId="0" xr:uid="{00000000-0006-0000-0200-000017000000}">
      <text>
        <r>
          <rPr>
            <sz val="11"/>
            <color indexed="81"/>
            <rFont val="Tahoma"/>
            <family val="2"/>
          </rPr>
          <t>El indicador de la meta se constituye en la escala numérica para medir el cumplimiento de la meta propuesta.</t>
        </r>
      </text>
    </comment>
    <comment ref="F16" authorId="0" shapeId="0" xr:uid="{00000000-0006-0000-0200-000018000000}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</text>
    </comment>
    <comment ref="G16" authorId="0" shapeId="0" xr:uid="{00000000-0006-0000-0200-000019000000}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Plan Estratégico Institucional de la Entidad, que se encuentra articulado con el producto </t>
        </r>
      </text>
    </comment>
    <comment ref="H16" authorId="0" shapeId="0" xr:uid="{00000000-0006-0000-0200-00001A000000}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>es la acción que contribuye a la transformación de insumos en productos</t>
        </r>
      </text>
    </comment>
    <comment ref="J16" authorId="3" shapeId="0" xr:uid="{00000000-0006-0000-0200-00001B000000}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cual es el producto que le permite alcanzar el objetivo específico.</t>
        </r>
      </text>
    </comment>
    <comment ref="K16" authorId="3" shapeId="0" xr:uid="{00000000-0006-0000-0200-00001C000000}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3" shapeId="0" xr:uid="{00000000-0006-0000-0200-00001D000000}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Unidad de medida en la que está expresado el indicador de producto</t>
        </r>
      </text>
    </comment>
    <comment ref="O16" authorId="0" shapeId="0" xr:uid="{00000000-0006-0000-0200-00001E000000}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consecuion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T16" authorId="0" shapeId="0" xr:uid="{00000000-0006-0000-0200-00001F000000}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Describir avance semestral conforme al indicador del producto</t>
        </r>
      </text>
    </comment>
    <comment ref="U16" authorId="0" shapeId="0" xr:uid="{00000000-0006-0000-0200-000020000000}">
      <text>
        <r>
          <rPr>
            <b/>
            <sz val="11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Describir brevemente  el avance semestral referente al producto y los resultados.</t>
        </r>
      </text>
    </comment>
    <comment ref="P17" authorId="0" shapeId="0" xr:uid="{00000000-0006-0000-0200-000021000000}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Q17" authorId="0" shapeId="0" xr:uid="{00000000-0006-0000-0200-000022000000}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R17" authorId="0" shapeId="0" xr:uid="{00000000-0006-0000-0200-000023000000}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S17" authorId="0" shapeId="0" xr:uid="{00000000-0006-0000-0200-000024000000}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200-000025000000}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</text>
    </comment>
    <comment ref="C23" authorId="0" shapeId="0" xr:uid="{00000000-0006-0000-0200-000026000000}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2" shapeId="0" xr:uid="{00000000-0006-0000-0200-000027000000}">
      <text>
        <r>
          <rPr>
            <b/>
            <sz val="11"/>
            <color indexed="81"/>
            <rFont val="Tahoma"/>
            <family val="2"/>
          </rPr>
          <t>Enuncie la meta a obtener</t>
        </r>
        <r>
          <rPr>
            <sz val="11"/>
            <color indexed="81"/>
            <rFont val="Tahoma"/>
            <family val="2"/>
          </rPr>
          <t xml:space="preserve"> por la entidad con el desarrollo de las actividades, que permita cumplir con el objetivo propuesto.</t>
        </r>
      </text>
    </comment>
    <comment ref="E23" authorId="3" shapeId="0" xr:uid="{00000000-0006-0000-0200-000028000000}">
      <text>
        <r>
          <rPr>
            <sz val="11"/>
            <color indexed="81"/>
            <rFont val="Tahoma"/>
            <family val="2"/>
          </rPr>
          <t>El indicador de la meta se constituye en la escala numérica para medir el cumplimiento de la meta propuesta.</t>
        </r>
      </text>
    </comment>
    <comment ref="F23" authorId="0" shapeId="0" xr:uid="{00000000-0006-0000-0200-000029000000}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</text>
    </comment>
    <comment ref="G23" authorId="0" shapeId="0" xr:uid="{00000000-0006-0000-0200-00002A000000}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Plan Estratégico Institucional de la Entidad, que se encuentra articulado con el producto </t>
        </r>
      </text>
    </comment>
    <comment ref="H23" authorId="0" shapeId="0" xr:uid="{00000000-0006-0000-0200-00002B000000}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>es la acción que contribuye a la transformación de insumos en productos</t>
        </r>
      </text>
    </comment>
    <comment ref="J23" authorId="3" shapeId="0" xr:uid="{00000000-0006-0000-0200-00002C000000}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cual es el producto que le permite alcanzar el objetivo específico.</t>
        </r>
      </text>
    </comment>
    <comment ref="K23" authorId="3" shapeId="0" xr:uid="{00000000-0006-0000-0200-00002D000000}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" authorId="3" shapeId="0" xr:uid="{00000000-0006-0000-0200-00002E000000}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Unidad de medida en la que está expresado el indicador de producto</t>
        </r>
      </text>
    </comment>
    <comment ref="O23" authorId="0" shapeId="0" xr:uid="{00000000-0006-0000-0200-00002F000000}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consecuion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T23" authorId="0" shapeId="0" xr:uid="{00000000-0006-0000-0200-000030000000}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Describir avance semestral conforme al indicador del producto</t>
        </r>
      </text>
    </comment>
    <comment ref="U23" authorId="0" shapeId="0" xr:uid="{00000000-0006-0000-0200-000031000000}">
      <text>
        <r>
          <rPr>
            <b/>
            <sz val="11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Describir brevemente  el avance semestral referente al producto y los resultados.</t>
        </r>
      </text>
    </comment>
    <comment ref="P24" authorId="0" shapeId="0" xr:uid="{00000000-0006-0000-0200-000032000000}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Q24" authorId="0" shapeId="0" xr:uid="{00000000-0006-0000-0200-000033000000}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R24" authorId="0" shapeId="0" xr:uid="{00000000-0006-0000-0200-000034000000}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S24" authorId="0" shapeId="0" xr:uid="{00000000-0006-0000-0200-000035000000}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<sst xmlns="http://schemas.openxmlformats.org/spreadsheetml/2006/main" count="242" uniqueCount="124">
  <si>
    <t>Nombre del Proyecto</t>
  </si>
  <si>
    <t>Objetivo General Proyecto</t>
  </si>
  <si>
    <t>Objetivo específico (1)</t>
  </si>
  <si>
    <t xml:space="preserve">Producto  </t>
  </si>
  <si>
    <t>Unidad de Medida</t>
  </si>
  <si>
    <t xml:space="preserve">Actividad </t>
  </si>
  <si>
    <t>Indicador de Producto</t>
  </si>
  <si>
    <t>No.</t>
  </si>
  <si>
    <t>Total</t>
  </si>
  <si>
    <t>Valor por objetivo</t>
  </si>
  <si>
    <t>Articulación del objetivo específico con la estrategia del PND</t>
  </si>
  <si>
    <t>Articulación del Producto con la Meta del PND</t>
  </si>
  <si>
    <t>Avance Cuantitativo</t>
  </si>
  <si>
    <t>Avance Cualitativo</t>
  </si>
  <si>
    <t>OAP - MADS</t>
  </si>
  <si>
    <t>Valor comprometido</t>
  </si>
  <si>
    <t>Valor pagado</t>
  </si>
  <si>
    <t>PRESUPUESTO APROPIACION INICIAL</t>
  </si>
  <si>
    <t xml:space="preserve">EJECUCION PRESUPUESTO </t>
  </si>
  <si>
    <t>Total PROYECTO</t>
  </si>
  <si>
    <t>PERIODO DE REPORTE</t>
  </si>
  <si>
    <t>FECHA DE REPORTE</t>
  </si>
  <si>
    <t>SEMESTRE 1</t>
  </si>
  <si>
    <t>SEMESTRE 2 O ACUMULADO</t>
  </si>
  <si>
    <t>* INSERTE LAS FILAS QUE REQUIERA PARA GENERAR EL REPORTE SIN MODIFICAR COLUMNAS</t>
  </si>
  <si>
    <t>* Dar doble Clic en el siguiente cuadro de texto para verlo completo.</t>
  </si>
  <si>
    <t>Articulación del Producto con el Plan Estratégico Institucional</t>
  </si>
  <si>
    <t>Meta de la Entidad</t>
  </si>
  <si>
    <t>Indicador de la Meta</t>
  </si>
  <si>
    <t>MINISTERIO DE AMBIENTE Y DESARROLLO SOSTENIBLE
METAS SECTOR AMBIENTAL - PND 2018-2022</t>
  </si>
  <si>
    <t>Pacto</t>
  </si>
  <si>
    <t>Línea</t>
  </si>
  <si>
    <t>Tipo de Indicador</t>
  </si>
  <si>
    <t>Indicador</t>
  </si>
  <si>
    <t>Linea Base</t>
  </si>
  <si>
    <t>Meta del cuatrenio</t>
  </si>
  <si>
    <t>Meta Real</t>
  </si>
  <si>
    <t>IV. Pacto por la sostenibilidad: producir conservando y conservar produciendo</t>
  </si>
  <si>
    <t>A. Sectores comprometidos con la sostenibilidad y la mitigación del cambio climático</t>
  </si>
  <si>
    <t>Indicadores de resultado</t>
  </si>
  <si>
    <t>Tasa de reciclaje y nueva utilización de residuos</t>
  </si>
  <si>
    <t>Residuos peligrosos y especiales sujetos a gestión posconsumo</t>
  </si>
  <si>
    <t>218.427 ton</t>
  </si>
  <si>
    <t>565.995 ton</t>
  </si>
  <si>
    <t>Reducción acumulada de las emisiones de Gases Efecto Invernadero, con respecto al escenario de referencia nacional*(T)</t>
  </si>
  <si>
    <t>0 millones de tCO2eq</t>
  </si>
  <si>
    <t>36 millones de tCO2eq</t>
  </si>
  <si>
    <t>Indicadores de gestión</t>
  </si>
  <si>
    <t>Porcentaje de avance en la implementación de las medidas acordadas para la reducción de gases de efecto invernadero</t>
  </si>
  <si>
    <t>Puntos de monitoreo con Índice de Calidad de Agua (ICA) malo**</t>
  </si>
  <si>
    <t>Porcentaje de estaciones de calidad del aire que registran concentraciones anuales por debajo de 30 μg/m3 de partículas inferiores a 10 micras (PM10)***</t>
  </si>
  <si>
    <t>Porcentaje de avance del Plan Acción sectorial Ambiental de Mercurio </t>
  </si>
  <si>
    <t>B. Biodiversidad y riqueza natural: activos estratégicos de la Nación</t>
  </si>
  <si>
    <t>Áreas bajo esquemas de Pagos por Servicios Ambientales (PSA) e incentivos a la conservación</t>
  </si>
  <si>
    <t>65.000 ha</t>
  </si>
  <si>
    <t>260.000 ha</t>
  </si>
  <si>
    <t>Porcentaje de ecosistemas o unidades de análisis ecosistémicas no representados o subrepresentados incluidos en el SINAP en el cuatrienio</t>
  </si>
  <si>
    <t>Negocios verdes verificados</t>
  </si>
  <si>
    <t>Áreas bajo sistemas sostenibles de conservación (restauración*, sistemas agroforestales, manejo forestal sostenible)</t>
  </si>
  <si>
    <t>701.000 ha</t>
  </si>
  <si>
    <t>1.402.900 ha</t>
  </si>
  <si>
    <t>Porcentaje de mejora en el índice de efectividad de manejo de las áreas protegidas públicas</t>
  </si>
  <si>
    <t>Reducir la tendencia de crecimiento de la deforestación proyectada por el IDEAM</t>
  </si>
  <si>
    <t>Indicadores de producto</t>
  </si>
  <si>
    <t>Acuerdos de cero deforestación para las cadenas productivas del sector agropecuario en implementación (T)</t>
  </si>
  <si>
    <t>Plataformas colaborativas conformadas para la articulación de las inversiones y acciones públicas y privadas alrededor de las cuencas hidrográficas</t>
  </si>
  <si>
    <t>C. Colombia resiliente: conocimiento y prevención para la gestión del riesgo de desastres y la adaptación al cambio climático</t>
  </si>
  <si>
    <t>Autoridades ambientales que adoptan la Metodología de Evaluación de Daños y Análisis de Necesidades Ambientales</t>
  </si>
  <si>
    <t>Porcentaje de departamentos que implementan iniciativas de adaptación al cambio climático orientadas por las autoridades ambientales</t>
  </si>
  <si>
    <t>Porcentaje de implementación del Sistema Nacional de Información de Cambio Climático</t>
  </si>
  <si>
    <t>D. Instituciones ambientales modernas, apropiación social de la biodiversidad y manejo efectivo de los conflictos socioambientales</t>
  </si>
  <si>
    <t>Índice de Evaluación del Desempeño Institucional de las Corporaciones Autónomas Regionales</t>
  </si>
  <si>
    <t>Acuerdos y agendas interministeriales y productivos implementados</t>
  </si>
  <si>
    <t>Porcentaje de las solicitudes de licencias ambientales competencia de la ANLA resueltas dentro de los tiempos establecidos en la normatividad vigente</t>
  </si>
  <si>
    <t>XVII. Pacto Región Pacífico: Diversidad para la equidad, la convivencia pacífica y el desarrollo sostenible</t>
  </si>
  <si>
    <t>Indicadores trazadores del Pacto Región Pacífico</t>
  </si>
  <si>
    <t>Área en proceso de restauración en la Cuenca del Río Atrato*</t>
  </si>
  <si>
    <t>0 ha</t>
  </si>
  <si>
    <t>3.300 ha</t>
  </si>
  <si>
    <t>3300 ha</t>
  </si>
  <si>
    <t>Áreas bajo esquemas de producción sostenible (restauración, conservación, sistemas silvopastoriles, sistemas agroforestales, piscicultura, reconversión productiva)</t>
  </si>
  <si>
    <t>10.000 ha</t>
  </si>
  <si>
    <t>XVIII. Pacto Región Caribe: Una transformación para la igualdad de oportunidades y la equidad</t>
  </si>
  <si>
    <t>Indicadores trazadores del Pacto Región Caribe</t>
  </si>
  <si>
    <t>Iniciativas de carbono azul para el uso sostenible de los manglares en implementación</t>
  </si>
  <si>
    <t>1.000 ha</t>
  </si>
  <si>
    <t>23.000 ha</t>
  </si>
  <si>
    <t>22.000 ha</t>
  </si>
  <si>
    <t>XIX. Pacto Seaflower Region: Por una región próspera, segura y sostenible San Andrés</t>
  </si>
  <si>
    <t>Indicadores trazadores del Pacto Seaflower Region</t>
  </si>
  <si>
    <t>Iniciativas de biotecnología y bioprospección iniciadas en la reserva de Biosfera Seaflower</t>
  </si>
  <si>
    <t>XX. Pacto Región Central: Centro de innovación y nodo logístico de integración productiva nacional e internacional</t>
  </si>
  <si>
    <t>Indicadores trazadores del Pacto Región Central</t>
  </si>
  <si>
    <t>Puntos de monitoreo en ríos  Bogotá y Chicamocha con índice de calidad del agua (ICA) "malo"</t>
  </si>
  <si>
    <t>XXI. Pacto Región Santanderes: Eje logístico, competitivo y sostenible de Colombia</t>
  </si>
  <si>
    <t>Indicadores trazadores del Pacto Región Santanderes</t>
  </si>
  <si>
    <t>Puntos de monitoreo con índice de calidad del agua (ICA) "malo"  (ríos suarez, Pamplonita y Opón)</t>
  </si>
  <si>
    <t>Áreas bajo esquemas de conservación y producción sostenible (restauración, conservación, sistemas silvopastoriles, sistemas agroforestales, piscicultura, reconversión productiva)</t>
  </si>
  <si>
    <t xml:space="preserve">150.000 ha </t>
  </si>
  <si>
    <t>XXII. Pacto Región Amazonia: Desarrollo sostenible por una Amazonia viva</t>
  </si>
  <si>
    <t>Indicadores trazadores del Pacto Región Amazonia</t>
  </si>
  <si>
    <t>Familias campesinas beneficiadas por actividades agroambientales con acuerdos de conservación de bosques</t>
  </si>
  <si>
    <t>212.500 ha</t>
  </si>
  <si>
    <t>XXIII. Pacto Eje Cafetero y Antioquia: Conectar para la competitividad y el desarrollo logístico sostenible</t>
  </si>
  <si>
    <t>Indicadores trazadores del Pacto Eje Cafetero y Antioquia</t>
  </si>
  <si>
    <t>Áreas afectadas por el desarrollo de actividades ilegales en proceso de restauración</t>
  </si>
  <si>
    <t>XXIV. Pacto Región Llanos-Orinoquia: Conectar y potenciar la despensa sostenible de la región con el país y el mundo</t>
  </si>
  <si>
    <t>Indicadores trazadores del Pacto Llanos-Orinoquia</t>
  </si>
  <si>
    <t>4.000 ha</t>
  </si>
  <si>
    <t>300.000 ha</t>
  </si>
  <si>
    <t>XXV. Pacto Región Océanos: Colombia, potencia bioceánica</t>
  </si>
  <si>
    <t>Indicadores trazadores del Pacto Región Océanos</t>
  </si>
  <si>
    <t>Porcentaje de estaciones de monitoreo de aguas marinas con categorías aceptable y óptima</t>
  </si>
  <si>
    <t>Acuerdos para el aprovechamiento local de plásticos y otros materiales reciclables en municipios costeros de los litorales Pacífico y Caribe (continental e insular) en implementación</t>
  </si>
  <si>
    <t>1*</t>
  </si>
  <si>
    <t>Meta de producto 
(identifique metas especificas al indicador de producto)</t>
  </si>
  <si>
    <t>Descripción de  actividad 
(Detallar las cantidades de actividad vs los recursos programdos)</t>
  </si>
  <si>
    <t>Resultados Esperados 2021</t>
  </si>
  <si>
    <t>MINISTERIO DE AMBIENTE Y
 DESARROLLO SOSTENIBLE</t>
  </si>
  <si>
    <r>
      <t xml:space="preserve">Proceso: </t>
    </r>
    <r>
      <rPr>
        <sz val="12"/>
        <rFont val="Arial Narrow"/>
        <family val="2"/>
      </rPr>
      <t>Gestión Integrada del Portafolio de Planes, Programas y Proyectos</t>
    </r>
  </si>
  <si>
    <r>
      <t xml:space="preserve">CODIGO: </t>
    </r>
    <r>
      <rPr>
        <sz val="12"/>
        <rFont val="Arial Narrow"/>
        <family val="2"/>
      </rPr>
      <t>F-E-GIP-31</t>
    </r>
  </si>
  <si>
    <t xml:space="preserve"> PLAN OPERATIVO ANUAL 2021 FONDO NACIONAL AMBIENTAL - FONAM</t>
  </si>
  <si>
    <r>
      <t>VERSION :</t>
    </r>
    <r>
      <rPr>
        <sz val="12"/>
        <color indexed="8"/>
        <rFont val="Arial Narrow"/>
        <family val="2"/>
      </rPr>
      <t>3</t>
    </r>
  </si>
  <si>
    <r>
      <t>Vigencia: 21</t>
    </r>
    <r>
      <rPr>
        <sz val="12"/>
        <rFont val="Arial Narrow"/>
        <family val="2"/>
      </rPr>
      <t>/09/2021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</si>
</sst>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-* #,##0_-;\-* #,##0_-;_-* &quot;-&quot;??_-;_-@_-"/>
    <numFmt numFmtId="167" formatCode="_(&quot;$&quot;\ * #,##0_);_(&quot;$&quot;\ * \(#,##0\);_(&quot;$&quot;\ * &quot;-&quot;??_);_(@_)"/>
    <numFmt numFmtId="168" formatCode="_-[$$-240A]\ * #,##0_-;\-[$$-240A]\ * #,##0_-;_-[$$-240A]\ * &quot;-&quot;??_-;_-@_-"/>
    <numFmt numFmtId="169" formatCode="_([$$-240A]\ * #,##0_);_([$$-240A]\ * \(#,##0\);_([$$-240A]\ * &quot;-&quot;??_);_(@_)"/>
  </numFmts>
  <fonts count="2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0000CC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2"/>
      <color rgb="FFFF0000"/>
      <name val="Arial Narrow"/>
      <family val="2"/>
    </font>
    <font>
      <b/>
      <sz val="23"/>
      <color theme="0"/>
      <name val="Arial Narrow"/>
      <family val="2"/>
    </font>
    <font>
      <b/>
      <sz val="12"/>
      <color theme="1"/>
      <name val="Arial Narrow"/>
      <family val="2"/>
    </font>
    <font>
      <sz val="16"/>
      <color theme="1"/>
      <name val="Arial Narrow"/>
      <family val="2"/>
    </font>
    <font>
      <b/>
      <sz val="10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4472C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6" fillId="0" borderId="0"/>
    <xf numFmtId="9" fontId="13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14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3" borderId="4" xfId="4" applyFont="1" applyFill="1" applyBorder="1" applyAlignment="1" applyProtection="1">
      <alignment horizontal="left" vertical="center" wrapText="1"/>
      <protection locked="0"/>
    </xf>
    <xf numFmtId="0" fontId="17" fillId="3" borderId="5" xfId="4" applyFont="1" applyFill="1" applyBorder="1" applyAlignment="1" applyProtection="1">
      <alignment horizontal="left" vertical="center" wrapText="1"/>
      <protection locked="0"/>
    </xf>
    <xf numFmtId="9" fontId="17" fillId="3" borderId="5" xfId="5" applyFont="1" applyFill="1" applyBorder="1" applyAlignment="1" applyProtection="1">
      <alignment horizontal="center" vertical="center" wrapText="1"/>
      <protection locked="0"/>
    </xf>
    <xf numFmtId="9" fontId="17" fillId="3" borderId="6" xfId="5" applyFont="1" applyFill="1" applyBorder="1" applyAlignment="1" applyProtection="1">
      <alignment horizontal="center" vertical="center" wrapText="1"/>
      <protection locked="0"/>
    </xf>
    <xf numFmtId="0" fontId="17" fillId="3" borderId="7" xfId="4" applyFont="1" applyFill="1" applyBorder="1" applyAlignment="1" applyProtection="1">
      <alignment horizontal="left" vertical="center" wrapText="1"/>
      <protection locked="0"/>
    </xf>
    <xf numFmtId="0" fontId="17" fillId="3" borderId="8" xfId="4" applyFont="1" applyFill="1" applyBorder="1" applyAlignment="1" applyProtection="1">
      <alignment horizontal="left" vertical="center" wrapText="1"/>
      <protection locked="0"/>
    </xf>
    <xf numFmtId="0" fontId="17" fillId="3" borderId="8" xfId="4" applyFont="1" applyFill="1" applyBorder="1" applyAlignment="1" applyProtection="1">
      <alignment horizontal="center" vertical="center" wrapText="1"/>
      <protection locked="0"/>
    </xf>
    <xf numFmtId="0" fontId="17" fillId="3" borderId="9" xfId="4" applyFont="1" applyFill="1" applyBorder="1" applyAlignment="1" applyProtection="1">
      <alignment horizontal="center" vertical="center" wrapText="1"/>
      <protection locked="0"/>
    </xf>
    <xf numFmtId="9" fontId="17" fillId="3" borderId="8" xfId="5" applyFont="1" applyFill="1" applyBorder="1" applyAlignment="1" applyProtection="1">
      <alignment horizontal="center" vertical="center" wrapText="1"/>
      <protection locked="0"/>
    </xf>
    <xf numFmtId="9" fontId="17" fillId="3" borderId="9" xfId="5" applyFont="1" applyFill="1" applyBorder="1" applyAlignment="1" applyProtection="1">
      <alignment horizontal="center" vertical="center" wrapText="1"/>
      <protection locked="0"/>
    </xf>
    <xf numFmtId="0" fontId="17" fillId="4" borderId="7" xfId="4" applyFont="1" applyFill="1" applyBorder="1" applyAlignment="1" applyProtection="1">
      <alignment horizontal="left" vertical="center" wrapText="1"/>
      <protection locked="0"/>
    </xf>
    <xf numFmtId="0" fontId="17" fillId="4" borderId="8" xfId="4" applyFont="1" applyFill="1" applyBorder="1" applyAlignment="1" applyProtection="1">
      <alignment horizontal="left" vertical="center" wrapText="1"/>
      <protection locked="0"/>
    </xf>
    <xf numFmtId="0" fontId="17" fillId="4" borderId="8" xfId="4" applyFont="1" applyFill="1" applyBorder="1" applyAlignment="1" applyProtection="1">
      <alignment horizontal="center" vertical="center" wrapText="1"/>
      <protection locked="0"/>
    </xf>
    <xf numFmtId="0" fontId="17" fillId="4" borderId="9" xfId="4" applyFont="1" applyFill="1" applyBorder="1" applyAlignment="1" applyProtection="1">
      <alignment horizontal="center" vertical="center" wrapText="1"/>
      <protection locked="0"/>
    </xf>
    <xf numFmtId="9" fontId="17" fillId="4" borderId="8" xfId="5" applyFont="1" applyFill="1" applyBorder="1" applyAlignment="1" applyProtection="1">
      <alignment horizontal="center" vertical="center" wrapText="1"/>
      <protection locked="0"/>
    </xf>
    <xf numFmtId="9" fontId="17" fillId="4" borderId="9" xfId="5" applyFont="1" applyFill="1" applyBorder="1" applyAlignment="1" applyProtection="1">
      <alignment horizontal="center" vertical="center" wrapText="1"/>
      <protection locked="0"/>
    </xf>
    <xf numFmtId="0" fontId="17" fillId="5" borderId="7" xfId="4" applyFont="1" applyFill="1" applyBorder="1" applyAlignment="1" applyProtection="1">
      <alignment horizontal="left" vertical="center" wrapText="1"/>
      <protection locked="0"/>
    </xf>
    <xf numFmtId="0" fontId="17" fillId="5" borderId="8" xfId="4" applyFont="1" applyFill="1" applyBorder="1" applyAlignment="1" applyProtection="1">
      <alignment horizontal="left" vertical="center" wrapText="1"/>
      <protection locked="0"/>
    </xf>
    <xf numFmtId="0" fontId="17" fillId="5" borderId="8" xfId="4" applyFont="1" applyFill="1" applyBorder="1" applyAlignment="1" applyProtection="1">
      <alignment horizontal="center" vertical="center" wrapText="1"/>
      <protection locked="0"/>
    </xf>
    <xf numFmtId="0" fontId="17" fillId="5" borderId="9" xfId="4" applyFont="1" applyFill="1" applyBorder="1" applyAlignment="1" applyProtection="1">
      <alignment horizontal="center" vertical="center" wrapText="1"/>
      <protection locked="0"/>
    </xf>
    <xf numFmtId="9" fontId="17" fillId="5" borderId="8" xfId="5" applyFont="1" applyFill="1" applyBorder="1" applyAlignment="1" applyProtection="1">
      <alignment horizontal="center" vertical="center" wrapText="1"/>
      <protection locked="0"/>
    </xf>
    <xf numFmtId="9" fontId="17" fillId="5" borderId="9" xfId="5" applyFont="1" applyFill="1" applyBorder="1" applyAlignment="1" applyProtection="1">
      <alignment horizontal="center" vertical="center" wrapText="1"/>
      <protection locked="0"/>
    </xf>
    <xf numFmtId="0" fontId="17" fillId="6" borderId="7" xfId="4" applyFont="1" applyFill="1" applyBorder="1" applyAlignment="1" applyProtection="1">
      <alignment horizontal="left" vertical="center" wrapText="1"/>
      <protection locked="0"/>
    </xf>
    <xf numFmtId="0" fontId="17" fillId="6" borderId="8" xfId="4" applyFont="1" applyFill="1" applyBorder="1" applyAlignment="1" applyProtection="1">
      <alignment horizontal="left" vertical="center" wrapText="1"/>
      <protection locked="0"/>
    </xf>
    <xf numFmtId="9" fontId="17" fillId="6" borderId="8" xfId="5" applyFont="1" applyFill="1" applyBorder="1" applyAlignment="1" applyProtection="1">
      <alignment horizontal="center" vertical="center" wrapText="1"/>
      <protection locked="0"/>
    </xf>
    <xf numFmtId="9" fontId="17" fillId="6" borderId="9" xfId="5" applyFont="1" applyFill="1" applyBorder="1" applyAlignment="1" applyProtection="1">
      <alignment horizontal="center" vertical="center" wrapText="1"/>
      <protection locked="0"/>
    </xf>
    <xf numFmtId="0" fontId="17" fillId="6" borderId="8" xfId="4" applyFont="1" applyFill="1" applyBorder="1" applyAlignment="1" applyProtection="1">
      <alignment horizontal="center" vertical="center" wrapText="1"/>
      <protection locked="0"/>
    </xf>
    <xf numFmtId="0" fontId="17" fillId="6" borderId="9" xfId="4" applyFont="1" applyFill="1" applyBorder="1" applyAlignment="1" applyProtection="1">
      <alignment horizontal="center" vertical="center" wrapText="1"/>
      <protection locked="0"/>
    </xf>
    <xf numFmtId="0" fontId="17" fillId="2" borderId="7" xfId="4" applyFont="1" applyFill="1" applyBorder="1" applyAlignment="1" applyProtection="1">
      <alignment horizontal="left" vertical="center" wrapText="1"/>
      <protection locked="0"/>
    </xf>
    <xf numFmtId="0" fontId="17" fillId="2" borderId="8" xfId="4" applyFont="1" applyFill="1" applyBorder="1" applyAlignment="1" applyProtection="1">
      <alignment horizontal="left" vertical="center" wrapText="1"/>
      <protection locked="0"/>
    </xf>
    <xf numFmtId="0" fontId="17" fillId="2" borderId="8" xfId="4" applyFont="1" applyFill="1" applyBorder="1" applyAlignment="1" applyProtection="1">
      <alignment horizontal="center" vertical="center" wrapText="1"/>
      <protection locked="0"/>
    </xf>
    <xf numFmtId="0" fontId="17" fillId="2" borderId="9" xfId="4" applyFont="1" applyFill="1" applyBorder="1" applyAlignment="1" applyProtection="1">
      <alignment horizontal="center" vertical="center" wrapText="1"/>
      <protection locked="0"/>
    </xf>
    <xf numFmtId="0" fontId="17" fillId="7" borderId="7" xfId="4" applyFont="1" applyFill="1" applyBorder="1" applyAlignment="1" applyProtection="1">
      <alignment horizontal="left" vertical="center" wrapText="1"/>
      <protection locked="0"/>
    </xf>
    <xf numFmtId="0" fontId="17" fillId="7" borderId="8" xfId="4" applyFont="1" applyFill="1" applyBorder="1" applyAlignment="1" applyProtection="1">
      <alignment horizontal="left" vertical="center" wrapText="1"/>
      <protection locked="0"/>
    </xf>
    <xf numFmtId="0" fontId="17" fillId="7" borderId="8" xfId="4" applyFont="1" applyFill="1" applyBorder="1" applyAlignment="1" applyProtection="1">
      <alignment horizontal="center" vertical="center" wrapText="1"/>
      <protection locked="0"/>
    </xf>
    <xf numFmtId="0" fontId="17" fillId="7" borderId="9" xfId="4" applyFont="1" applyFill="1" applyBorder="1" applyAlignment="1" applyProtection="1">
      <alignment horizontal="center" vertical="center" wrapText="1"/>
      <protection locked="0"/>
    </xf>
    <xf numFmtId="9" fontId="17" fillId="7" borderId="8" xfId="5" applyFont="1" applyFill="1" applyBorder="1" applyAlignment="1" applyProtection="1">
      <alignment horizontal="center" vertical="center" wrapText="1"/>
      <protection locked="0"/>
    </xf>
    <xf numFmtId="9" fontId="17" fillId="7" borderId="9" xfId="5" applyFont="1" applyFill="1" applyBorder="1" applyAlignment="1" applyProtection="1">
      <alignment horizontal="center" vertical="center" wrapText="1"/>
      <protection locked="0"/>
    </xf>
    <xf numFmtId="0" fontId="17" fillId="7" borderId="10" xfId="4" applyFont="1" applyFill="1" applyBorder="1" applyAlignment="1" applyProtection="1">
      <alignment horizontal="left" vertical="center" wrapText="1"/>
      <protection locked="0"/>
    </xf>
    <xf numFmtId="0" fontId="17" fillId="7" borderId="11" xfId="4" applyFont="1" applyFill="1" applyBorder="1" applyAlignment="1" applyProtection="1">
      <alignment horizontal="left" vertical="center" wrapText="1"/>
      <protection locked="0"/>
    </xf>
    <xf numFmtId="0" fontId="17" fillId="7" borderId="11" xfId="4" applyFont="1" applyFill="1" applyBorder="1" applyAlignment="1" applyProtection="1">
      <alignment horizontal="center" vertical="center" wrapText="1"/>
      <protection locked="0"/>
    </xf>
    <xf numFmtId="0" fontId="17" fillId="7" borderId="12" xfId="4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>
      <alignment vertical="center" wrapText="1"/>
    </xf>
    <xf numFmtId="0" fontId="18" fillId="2" borderId="0" xfId="0" applyFont="1" applyFill="1"/>
    <xf numFmtId="0" fontId="18" fillId="2" borderId="0" xfId="0" applyFont="1" applyFill="1" applyBorder="1"/>
    <xf numFmtId="0" fontId="18" fillId="2" borderId="13" xfId="0" applyFont="1" applyFill="1" applyBorder="1"/>
    <xf numFmtId="0" fontId="18" fillId="0" borderId="8" xfId="0" applyFont="1" applyFill="1" applyBorder="1" applyAlignment="1" applyProtection="1">
      <alignment vertical="center" wrapText="1"/>
      <protection locked="0"/>
    </xf>
    <xf numFmtId="0" fontId="9" fillId="0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164" fontId="10" fillId="0" borderId="8" xfId="2" applyFont="1" applyFill="1" applyBorder="1" applyAlignment="1">
      <alignment horizontal="center" vertical="center"/>
    </xf>
    <xf numFmtId="168" fontId="19" fillId="2" borderId="8" xfId="0" applyNumberFormat="1" applyFont="1" applyFill="1" applyBorder="1" applyAlignment="1">
      <alignment vertical="center"/>
    </xf>
    <xf numFmtId="165" fontId="9" fillId="0" borderId="8" xfId="1" applyFont="1" applyFill="1" applyBorder="1" applyAlignment="1">
      <alignment vertical="center"/>
    </xf>
    <xf numFmtId="168" fontId="18" fillId="2" borderId="8" xfId="1" applyNumberFormat="1" applyFont="1" applyFill="1" applyBorder="1" applyAlignment="1">
      <alignment horizontal="center" vertical="center"/>
    </xf>
    <xf numFmtId="167" fontId="18" fillId="2" borderId="8" xfId="1" applyNumberFormat="1" applyFont="1" applyFill="1" applyBorder="1" applyAlignment="1">
      <alignment vertical="center"/>
    </xf>
    <xf numFmtId="169" fontId="18" fillId="2" borderId="8" xfId="1" applyNumberFormat="1" applyFont="1" applyFill="1" applyBorder="1" applyAlignment="1">
      <alignment horizontal="center" vertical="center"/>
    </xf>
    <xf numFmtId="0" fontId="9" fillId="2" borderId="0" xfId="0" applyFont="1" applyFill="1"/>
    <xf numFmtId="167" fontId="20" fillId="2" borderId="5" xfId="0" applyNumberFormat="1" applyFont="1" applyFill="1" applyBorder="1" applyAlignment="1">
      <alignment vertical="center"/>
    </xf>
    <xf numFmtId="0" fontId="20" fillId="2" borderId="8" xfId="0" applyFont="1" applyFill="1" applyBorder="1"/>
    <xf numFmtId="167" fontId="20" fillId="2" borderId="8" xfId="1" applyNumberFormat="1" applyFont="1" applyFill="1" applyBorder="1"/>
    <xf numFmtId="167" fontId="20" fillId="2" borderId="8" xfId="0" applyNumberFormat="1" applyFont="1" applyFill="1" applyBorder="1" applyAlignment="1">
      <alignment vertical="center"/>
    </xf>
    <xf numFmtId="166" fontId="18" fillId="2" borderId="0" xfId="0" applyNumberFormat="1" applyFont="1" applyFill="1" applyAlignment="1">
      <alignment vertical="center"/>
    </xf>
    <xf numFmtId="166" fontId="18" fillId="2" borderId="0" xfId="0" applyNumberFormat="1" applyFont="1" applyFill="1"/>
    <xf numFmtId="167" fontId="18" fillId="2" borderId="0" xfId="0" applyNumberFormat="1" applyFont="1" applyFill="1"/>
    <xf numFmtId="0" fontId="9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15" fontId="9" fillId="2" borderId="8" xfId="0" applyNumberFormat="1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 wrapText="1"/>
    </xf>
    <xf numFmtId="167" fontId="22" fillId="10" borderId="8" xfId="0" applyNumberFormat="1" applyFont="1" applyFill="1" applyBorder="1" applyAlignment="1">
      <alignment vertical="center"/>
    </xf>
    <xf numFmtId="0" fontId="9" fillId="9" borderId="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  <protection locked="0"/>
    </xf>
    <xf numFmtId="9" fontId="9" fillId="2" borderId="8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166" fontId="20" fillId="2" borderId="8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18" fillId="0" borderId="8" xfId="5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4" fillId="10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</cellXfs>
  <cellStyles count="6">
    <cellStyle name="Moneda" xfId="1" builtinId="4"/>
    <cellStyle name="Moneda [0]" xfId="2" builtinId="7"/>
    <cellStyle name="Normal" xfId="0" builtinId="0"/>
    <cellStyle name="Normal 2 5 2" xfId="3" xr:uid="{00000000-0005-0000-0000-000003000000}"/>
    <cellStyle name="Normal 7" xfId="4" xr:uid="{00000000-0005-0000-0000-000004000000}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57150</xdr:rowOff>
        </xdr:from>
        <xdr:to>
          <xdr:col>12</xdr:col>
          <xdr:colOff>476250</xdr:colOff>
          <xdr:row>57</xdr:row>
          <xdr:rowOff>85725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990600</xdr:colOff>
      <xdr:row>2</xdr:row>
      <xdr:rowOff>38100</xdr:rowOff>
    </xdr:from>
    <xdr:to>
      <xdr:col>20</xdr:col>
      <xdr:colOff>1152525</xdr:colOff>
      <xdr:row>3</xdr:row>
      <xdr:rowOff>238125</xdr:rowOff>
    </xdr:to>
    <xdr:pic>
      <xdr:nvPicPr>
        <xdr:cNvPr id="6908" name="Imagen 3">
          <a:extLst>
            <a:ext uri="{FF2B5EF4-FFF2-40B4-BE49-F238E27FC236}">
              <a16:creationId xmlns:a16="http://schemas.microsoft.com/office/drawing/2014/main" id="{00000000-0008-0000-0200-0000FC1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2425" y="361950"/>
          <a:ext cx="2066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"/>
  <sheetViews>
    <sheetView topLeftCell="A10" workbookViewId="0">
      <selection activeCell="C23" sqref="C23"/>
    </sheetView>
  </sheetViews>
  <sheetFormatPr baseColWidth="10" defaultRowHeight="12" customHeight="1" x14ac:dyDescent="0.25"/>
  <cols>
    <col min="1" max="1" width="10.7109375" style="1" customWidth="1"/>
    <col min="2" max="9" width="11.42578125" style="1"/>
    <col min="10" max="15" width="11.42578125" style="1" customWidth="1"/>
    <col min="16" max="16384" width="11.42578125" style="1"/>
  </cols>
  <sheetData>
    <row r="2" spans="2:2" ht="21" customHeight="1" x14ac:dyDescent="0.25">
      <c r="B2" s="2" t="s">
        <v>25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9" r:id="rId4">
          <objectPr defaultSize="0" r:id="rId5">
            <anchor moveWithCells="1">
              <from>
                <xdr:col>1</xdr:col>
                <xdr:colOff>76200</xdr:colOff>
                <xdr:row>3</xdr:row>
                <xdr:rowOff>57150</xdr:rowOff>
              </from>
              <to>
                <xdr:col>12</xdr:col>
                <xdr:colOff>476250</xdr:colOff>
                <xdr:row>57</xdr:row>
                <xdr:rowOff>85725</xdr:rowOff>
              </to>
            </anchor>
          </objectPr>
        </oleObject>
      </mc:Choice>
      <mc:Fallback>
        <oleObject progId="Word.Document.12" shapeId="717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9"/>
  <sheetViews>
    <sheetView workbookViewId="0">
      <pane ySplit="4" topLeftCell="A5" activePane="bottomLeft" state="frozen"/>
      <selection activeCell="C23" sqref="C23"/>
      <selection pane="bottomLeft" activeCell="C23" sqref="C23"/>
    </sheetView>
  </sheetViews>
  <sheetFormatPr baseColWidth="10" defaultRowHeight="15" x14ac:dyDescent="0.25"/>
  <cols>
    <col min="1" max="1" width="11.42578125" style="3"/>
    <col min="2" max="2" width="29.42578125" style="3" customWidth="1"/>
    <col min="3" max="3" width="31.28515625" style="3" customWidth="1"/>
    <col min="4" max="4" width="28.7109375" style="3" customWidth="1"/>
    <col min="5" max="5" width="55.7109375" style="3" bestFit="1" customWidth="1"/>
    <col min="6" max="6" width="16" style="5" bestFit="1" customWidth="1"/>
    <col min="7" max="7" width="32.28515625" style="5" customWidth="1"/>
    <col min="8" max="8" width="23.5703125" style="5" customWidth="1"/>
    <col min="9" max="16384" width="11.42578125" style="3"/>
  </cols>
  <sheetData>
    <row r="1" spans="2:8" ht="60" customHeight="1" x14ac:dyDescent="0.25">
      <c r="B1" s="84" t="s">
        <v>29</v>
      </c>
      <c r="C1" s="84"/>
      <c r="D1" s="84"/>
      <c r="E1" s="84"/>
      <c r="F1" s="84"/>
      <c r="G1" s="84"/>
      <c r="H1" s="84"/>
    </row>
    <row r="2" spans="2:8" x14ac:dyDescent="0.25">
      <c r="B2" s="84"/>
      <c r="C2" s="84"/>
      <c r="D2" s="84"/>
      <c r="E2" s="84"/>
      <c r="F2" s="84"/>
      <c r="G2" s="84"/>
      <c r="H2" s="84"/>
    </row>
    <row r="3" spans="2:8" ht="27" thickBot="1" x14ac:dyDescent="0.3">
      <c r="B3" s="6"/>
      <c r="C3" s="6"/>
      <c r="D3" s="6"/>
      <c r="E3" s="6"/>
      <c r="F3" s="6"/>
      <c r="G3" s="6"/>
      <c r="H3" s="6"/>
    </row>
    <row r="4" spans="2:8" s="4" customFormat="1" ht="44.25" customHeight="1" thickBot="1" x14ac:dyDescent="0.3">
      <c r="B4" s="7" t="s">
        <v>30</v>
      </c>
      <c r="C4" s="8" t="s">
        <v>31</v>
      </c>
      <c r="D4" s="8" t="s">
        <v>32</v>
      </c>
      <c r="E4" s="8" t="s">
        <v>33</v>
      </c>
      <c r="F4" s="8" t="s">
        <v>34</v>
      </c>
      <c r="G4" s="8" t="s">
        <v>35</v>
      </c>
      <c r="H4" s="9" t="s">
        <v>36</v>
      </c>
    </row>
    <row r="5" spans="2:8" ht="42.75" x14ac:dyDescent="0.25">
      <c r="B5" s="10" t="s">
        <v>37</v>
      </c>
      <c r="C5" s="11" t="s">
        <v>38</v>
      </c>
      <c r="D5" s="11" t="s">
        <v>39</v>
      </c>
      <c r="E5" s="11" t="s">
        <v>40</v>
      </c>
      <c r="F5" s="12">
        <v>8.6999999999999994E-2</v>
      </c>
      <c r="G5" s="12">
        <v>0.12</v>
      </c>
      <c r="H5" s="13">
        <f>+G5-F5</f>
        <v>3.3000000000000002E-2</v>
      </c>
    </row>
    <row r="6" spans="2:8" ht="42.75" x14ac:dyDescent="0.25">
      <c r="B6" s="14" t="s">
        <v>37</v>
      </c>
      <c r="C6" s="15" t="s">
        <v>38</v>
      </c>
      <c r="D6" s="15" t="s">
        <v>39</v>
      </c>
      <c r="E6" s="15" t="s">
        <v>41</v>
      </c>
      <c r="F6" s="16" t="s">
        <v>42</v>
      </c>
      <c r="G6" s="16" t="s">
        <v>43</v>
      </c>
      <c r="H6" s="17">
        <f>565995-218427</f>
        <v>347568</v>
      </c>
    </row>
    <row r="7" spans="2:8" ht="42.75" x14ac:dyDescent="0.25">
      <c r="B7" s="14" t="s">
        <v>37</v>
      </c>
      <c r="C7" s="15" t="s">
        <v>38</v>
      </c>
      <c r="D7" s="15" t="s">
        <v>39</v>
      </c>
      <c r="E7" s="15" t="s">
        <v>44</v>
      </c>
      <c r="F7" s="16" t="s">
        <v>45</v>
      </c>
      <c r="G7" s="16" t="s">
        <v>46</v>
      </c>
      <c r="H7" s="17" t="s">
        <v>46</v>
      </c>
    </row>
    <row r="8" spans="2:8" ht="42.75" x14ac:dyDescent="0.25">
      <c r="B8" s="14" t="s">
        <v>37</v>
      </c>
      <c r="C8" s="15" t="s">
        <v>38</v>
      </c>
      <c r="D8" s="15" t="s">
        <v>47</v>
      </c>
      <c r="E8" s="15" t="s">
        <v>48</v>
      </c>
      <c r="F8" s="18">
        <v>0</v>
      </c>
      <c r="G8" s="18">
        <v>1</v>
      </c>
      <c r="H8" s="19">
        <v>1</v>
      </c>
    </row>
    <row r="9" spans="2:8" ht="42.75" x14ac:dyDescent="0.25">
      <c r="B9" s="14" t="s">
        <v>37</v>
      </c>
      <c r="C9" s="15" t="s">
        <v>38</v>
      </c>
      <c r="D9" s="15" t="s">
        <v>39</v>
      </c>
      <c r="E9" s="15" t="s">
        <v>49</v>
      </c>
      <c r="F9" s="16">
        <v>29</v>
      </c>
      <c r="G9" s="16">
        <v>20</v>
      </c>
      <c r="H9" s="17">
        <v>9</v>
      </c>
    </row>
    <row r="10" spans="2:8" ht="42.75" x14ac:dyDescent="0.25">
      <c r="B10" s="14" t="s">
        <v>37</v>
      </c>
      <c r="C10" s="15" t="s">
        <v>38</v>
      </c>
      <c r="D10" s="15" t="s">
        <v>39</v>
      </c>
      <c r="E10" s="15" t="s">
        <v>50</v>
      </c>
      <c r="F10" s="16">
        <v>0.22</v>
      </c>
      <c r="G10" s="16">
        <v>0.35</v>
      </c>
      <c r="H10" s="17">
        <f>G10-F10</f>
        <v>0.12999999999999998</v>
      </c>
    </row>
    <row r="11" spans="2:8" ht="42.75" x14ac:dyDescent="0.25">
      <c r="B11" s="14" t="s">
        <v>37</v>
      </c>
      <c r="C11" s="15" t="s">
        <v>38</v>
      </c>
      <c r="D11" s="15" t="s">
        <v>47</v>
      </c>
      <c r="E11" s="15" t="s">
        <v>51</v>
      </c>
      <c r="F11" s="18">
        <v>0</v>
      </c>
      <c r="G11" s="18">
        <v>1</v>
      </c>
      <c r="H11" s="19">
        <v>1</v>
      </c>
    </row>
    <row r="12" spans="2:8" ht="42.75" x14ac:dyDescent="0.25">
      <c r="B12" s="20" t="s">
        <v>37</v>
      </c>
      <c r="C12" s="21" t="s">
        <v>52</v>
      </c>
      <c r="D12" s="21" t="s">
        <v>39</v>
      </c>
      <c r="E12" s="21" t="s">
        <v>53</v>
      </c>
      <c r="F12" s="22" t="s">
        <v>54</v>
      </c>
      <c r="G12" s="22" t="s">
        <v>55</v>
      </c>
      <c r="H12" s="23">
        <f>260000-65000</f>
        <v>195000</v>
      </c>
    </row>
    <row r="13" spans="2:8" ht="42.75" x14ac:dyDescent="0.25">
      <c r="B13" s="20" t="s">
        <v>37</v>
      </c>
      <c r="C13" s="21" t="s">
        <v>52</v>
      </c>
      <c r="D13" s="21" t="s">
        <v>39</v>
      </c>
      <c r="E13" s="21" t="s">
        <v>56</v>
      </c>
      <c r="F13" s="24">
        <v>0</v>
      </c>
      <c r="G13" s="24">
        <v>0.15</v>
      </c>
      <c r="H13" s="25">
        <f>G13-F13</f>
        <v>0.15</v>
      </c>
    </row>
    <row r="14" spans="2:8" ht="42.75" x14ac:dyDescent="0.25">
      <c r="B14" s="20" t="s">
        <v>37</v>
      </c>
      <c r="C14" s="21" t="s">
        <v>52</v>
      </c>
      <c r="D14" s="21" t="s">
        <v>39</v>
      </c>
      <c r="E14" s="21" t="s">
        <v>57</v>
      </c>
      <c r="F14" s="22">
        <v>429</v>
      </c>
      <c r="G14" s="22">
        <v>1865</v>
      </c>
      <c r="H14" s="23">
        <f>+G14-F14</f>
        <v>1436</v>
      </c>
    </row>
    <row r="15" spans="2:8" ht="42.75" x14ac:dyDescent="0.25">
      <c r="B15" s="20" t="s">
        <v>37</v>
      </c>
      <c r="C15" s="21" t="s">
        <v>52</v>
      </c>
      <c r="D15" s="21" t="s">
        <v>39</v>
      </c>
      <c r="E15" s="21" t="s">
        <v>58</v>
      </c>
      <c r="F15" s="22" t="s">
        <v>59</v>
      </c>
      <c r="G15" s="22" t="s">
        <v>60</v>
      </c>
      <c r="H15" s="23">
        <f>1402900-701000</f>
        <v>701900</v>
      </c>
    </row>
    <row r="16" spans="2:8" ht="42.75" x14ac:dyDescent="0.25">
      <c r="B16" s="20" t="s">
        <v>37</v>
      </c>
      <c r="C16" s="21" t="s">
        <v>52</v>
      </c>
      <c r="D16" s="21" t="s">
        <v>39</v>
      </c>
      <c r="E16" s="21" t="s">
        <v>61</v>
      </c>
      <c r="F16" s="24">
        <v>0</v>
      </c>
      <c r="G16" s="24">
        <v>0.2</v>
      </c>
      <c r="H16" s="25">
        <f>G16-F16</f>
        <v>0.2</v>
      </c>
    </row>
    <row r="17" spans="2:9" ht="42.75" x14ac:dyDescent="0.25">
      <c r="B17" s="20" t="s">
        <v>37</v>
      </c>
      <c r="C17" s="21" t="s">
        <v>52</v>
      </c>
      <c r="D17" s="21" t="s">
        <v>39</v>
      </c>
      <c r="E17" s="21" t="s">
        <v>62</v>
      </c>
      <c r="F17" s="24">
        <v>0</v>
      </c>
      <c r="G17" s="24">
        <v>0.3</v>
      </c>
      <c r="H17" s="25">
        <v>0.3</v>
      </c>
    </row>
    <row r="18" spans="2:9" ht="42.75" x14ac:dyDescent="0.25">
      <c r="B18" s="20" t="s">
        <v>37</v>
      </c>
      <c r="C18" s="21" t="s">
        <v>52</v>
      </c>
      <c r="D18" s="21" t="s">
        <v>63</v>
      </c>
      <c r="E18" s="21" t="s">
        <v>64</v>
      </c>
      <c r="F18" s="22">
        <v>2</v>
      </c>
      <c r="G18" s="22">
        <v>5</v>
      </c>
      <c r="H18" s="23">
        <f>+G18-F18</f>
        <v>3</v>
      </c>
    </row>
    <row r="19" spans="2:9" ht="42.75" x14ac:dyDescent="0.25">
      <c r="B19" s="20" t="s">
        <v>37</v>
      </c>
      <c r="C19" s="21" t="s">
        <v>52</v>
      </c>
      <c r="D19" s="21" t="s">
        <v>63</v>
      </c>
      <c r="E19" s="21" t="s">
        <v>65</v>
      </c>
      <c r="F19" s="22">
        <v>0</v>
      </c>
      <c r="G19" s="22">
        <v>8</v>
      </c>
      <c r="H19" s="23">
        <f>+G19-F19</f>
        <v>8</v>
      </c>
    </row>
    <row r="20" spans="2:9" ht="71.25" x14ac:dyDescent="0.25">
      <c r="B20" s="26" t="s">
        <v>37</v>
      </c>
      <c r="C20" s="27" t="s">
        <v>66</v>
      </c>
      <c r="D20" s="27" t="s">
        <v>39</v>
      </c>
      <c r="E20" s="27" t="s">
        <v>67</v>
      </c>
      <c r="F20" s="28">
        <v>0</v>
      </c>
      <c r="G20" s="28">
        <v>8</v>
      </c>
      <c r="H20" s="29">
        <v>8</v>
      </c>
    </row>
    <row r="21" spans="2:9" ht="71.25" x14ac:dyDescent="0.25">
      <c r="B21" s="26" t="s">
        <v>37</v>
      </c>
      <c r="C21" s="27" t="s">
        <v>66</v>
      </c>
      <c r="D21" s="27" t="s">
        <v>39</v>
      </c>
      <c r="E21" s="27" t="s">
        <v>68</v>
      </c>
      <c r="F21" s="30">
        <v>0</v>
      </c>
      <c r="G21" s="30">
        <v>1</v>
      </c>
      <c r="H21" s="31">
        <v>1</v>
      </c>
    </row>
    <row r="22" spans="2:9" ht="71.25" x14ac:dyDescent="0.25">
      <c r="B22" s="26" t="s">
        <v>37</v>
      </c>
      <c r="C22" s="27" t="s">
        <v>66</v>
      </c>
      <c r="D22" s="27" t="s">
        <v>63</v>
      </c>
      <c r="E22" s="27" t="s">
        <v>69</v>
      </c>
      <c r="F22" s="30">
        <v>0</v>
      </c>
      <c r="G22" s="30">
        <v>1</v>
      </c>
      <c r="H22" s="31">
        <v>1</v>
      </c>
    </row>
    <row r="23" spans="2:9" ht="71.25" x14ac:dyDescent="0.25">
      <c r="B23" s="32" t="s">
        <v>37</v>
      </c>
      <c r="C23" s="33" t="s">
        <v>70</v>
      </c>
      <c r="D23" s="33" t="s">
        <v>39</v>
      </c>
      <c r="E23" s="33" t="s">
        <v>71</v>
      </c>
      <c r="F23" s="34">
        <v>0.84</v>
      </c>
      <c r="G23" s="34">
        <v>0.9</v>
      </c>
      <c r="H23" s="35">
        <f>+G23-F23</f>
        <v>6.0000000000000053E-2</v>
      </c>
    </row>
    <row r="24" spans="2:9" ht="71.25" x14ac:dyDescent="0.25">
      <c r="B24" s="32" t="s">
        <v>37</v>
      </c>
      <c r="C24" s="33" t="s">
        <v>70</v>
      </c>
      <c r="D24" s="33" t="s">
        <v>39</v>
      </c>
      <c r="E24" s="33" t="s">
        <v>72</v>
      </c>
      <c r="F24" s="36">
        <v>0</v>
      </c>
      <c r="G24" s="36">
        <v>8</v>
      </c>
      <c r="H24" s="37">
        <f>+G24-F24</f>
        <v>8</v>
      </c>
    </row>
    <row r="25" spans="2:9" ht="71.25" x14ac:dyDescent="0.25">
      <c r="B25" s="32" t="s">
        <v>37</v>
      </c>
      <c r="C25" s="33" t="s">
        <v>70</v>
      </c>
      <c r="D25" s="33" t="s">
        <v>63</v>
      </c>
      <c r="E25" s="33" t="s">
        <v>73</v>
      </c>
      <c r="F25" s="34">
        <v>0.75</v>
      </c>
      <c r="G25" s="34">
        <v>0.95</v>
      </c>
      <c r="H25" s="35">
        <f>+G25-F25</f>
        <v>0.19999999999999996</v>
      </c>
      <c r="I25" s="52"/>
    </row>
    <row r="26" spans="2:9" ht="57" x14ac:dyDescent="0.25">
      <c r="B26" s="38" t="s">
        <v>74</v>
      </c>
      <c r="C26" s="39"/>
      <c r="D26" s="39" t="s">
        <v>75</v>
      </c>
      <c r="E26" s="39" t="s">
        <v>76</v>
      </c>
      <c r="F26" s="40" t="s">
        <v>77</v>
      </c>
      <c r="G26" s="40" t="s">
        <v>78</v>
      </c>
      <c r="H26" s="41" t="s">
        <v>79</v>
      </c>
    </row>
    <row r="27" spans="2:9" ht="57" x14ac:dyDescent="0.25">
      <c r="B27" s="42" t="s">
        <v>74</v>
      </c>
      <c r="C27" s="43"/>
      <c r="D27" s="43" t="s">
        <v>75</v>
      </c>
      <c r="E27" s="43" t="s">
        <v>80</v>
      </c>
      <c r="F27" s="44" t="s">
        <v>77</v>
      </c>
      <c r="G27" s="44" t="s">
        <v>81</v>
      </c>
      <c r="H27" s="45" t="s">
        <v>81</v>
      </c>
    </row>
    <row r="28" spans="2:9" ht="57" x14ac:dyDescent="0.25">
      <c r="B28" s="42" t="s">
        <v>82</v>
      </c>
      <c r="C28" s="43"/>
      <c r="D28" s="43" t="s">
        <v>83</v>
      </c>
      <c r="E28" s="43" t="s">
        <v>84</v>
      </c>
      <c r="F28" s="44">
        <v>1</v>
      </c>
      <c r="G28" s="44">
        <v>6</v>
      </c>
      <c r="H28" s="45">
        <f>+G28-F28</f>
        <v>5</v>
      </c>
    </row>
    <row r="29" spans="2:9" ht="57" x14ac:dyDescent="0.25">
      <c r="B29" s="42" t="s">
        <v>82</v>
      </c>
      <c r="C29" s="43"/>
      <c r="D29" s="43" t="s">
        <v>83</v>
      </c>
      <c r="E29" s="43" t="s">
        <v>80</v>
      </c>
      <c r="F29" s="44" t="s">
        <v>85</v>
      </c>
      <c r="G29" s="44" t="s">
        <v>86</v>
      </c>
      <c r="H29" s="45" t="s">
        <v>87</v>
      </c>
    </row>
    <row r="30" spans="2:9" ht="57" x14ac:dyDescent="0.25">
      <c r="B30" s="42" t="s">
        <v>88</v>
      </c>
      <c r="C30" s="43"/>
      <c r="D30" s="43" t="s">
        <v>89</v>
      </c>
      <c r="E30" s="43" t="s">
        <v>90</v>
      </c>
      <c r="F30" s="44">
        <v>0</v>
      </c>
      <c r="G30" s="44">
        <v>1</v>
      </c>
      <c r="H30" s="45">
        <v>1</v>
      </c>
    </row>
    <row r="31" spans="2:9" ht="71.25" x14ac:dyDescent="0.25">
      <c r="B31" s="42" t="s">
        <v>91</v>
      </c>
      <c r="C31" s="43"/>
      <c r="D31" s="43" t="s">
        <v>92</v>
      </c>
      <c r="E31" s="43" t="s">
        <v>93</v>
      </c>
      <c r="F31" s="44">
        <v>6</v>
      </c>
      <c r="G31" s="44">
        <v>0</v>
      </c>
      <c r="H31" s="45">
        <v>0</v>
      </c>
    </row>
    <row r="32" spans="2:9" ht="57" x14ac:dyDescent="0.25">
      <c r="B32" s="42" t="s">
        <v>94</v>
      </c>
      <c r="C32" s="43"/>
      <c r="D32" s="43" t="s">
        <v>95</v>
      </c>
      <c r="E32" s="43" t="s">
        <v>96</v>
      </c>
      <c r="F32" s="44">
        <v>3</v>
      </c>
      <c r="G32" s="44">
        <v>0</v>
      </c>
      <c r="H32" s="45">
        <v>0</v>
      </c>
    </row>
    <row r="33" spans="2:8" ht="57" x14ac:dyDescent="0.25">
      <c r="B33" s="42" t="s">
        <v>94</v>
      </c>
      <c r="C33" s="43"/>
      <c r="D33" s="43" t="s">
        <v>95</v>
      </c>
      <c r="E33" s="43" t="s">
        <v>97</v>
      </c>
      <c r="F33" s="44">
        <v>0</v>
      </c>
      <c r="G33" s="44" t="s">
        <v>98</v>
      </c>
      <c r="H33" s="45" t="s">
        <v>98</v>
      </c>
    </row>
    <row r="34" spans="2:8" ht="42.75" x14ac:dyDescent="0.25">
      <c r="B34" s="42" t="s">
        <v>99</v>
      </c>
      <c r="C34" s="43"/>
      <c r="D34" s="43" t="s">
        <v>100</v>
      </c>
      <c r="E34" s="43" t="s">
        <v>101</v>
      </c>
      <c r="F34" s="44">
        <v>0</v>
      </c>
      <c r="G34" s="44">
        <v>12000</v>
      </c>
      <c r="H34" s="45">
        <v>12000</v>
      </c>
    </row>
    <row r="35" spans="2:8" ht="57" x14ac:dyDescent="0.25">
      <c r="B35" s="42" t="s">
        <v>99</v>
      </c>
      <c r="C35" s="43"/>
      <c r="D35" s="43" t="s">
        <v>100</v>
      </c>
      <c r="E35" s="43" t="s">
        <v>97</v>
      </c>
      <c r="F35" s="44" t="s">
        <v>77</v>
      </c>
      <c r="G35" s="44" t="s">
        <v>102</v>
      </c>
      <c r="H35" s="45" t="s">
        <v>102</v>
      </c>
    </row>
    <row r="36" spans="2:8" ht="57" x14ac:dyDescent="0.25">
      <c r="B36" s="42" t="s">
        <v>103</v>
      </c>
      <c r="C36" s="43"/>
      <c r="D36" s="43" t="s">
        <v>104</v>
      </c>
      <c r="E36" s="43" t="s">
        <v>105</v>
      </c>
      <c r="F36" s="44">
        <v>0</v>
      </c>
      <c r="G36" s="44">
        <v>3100</v>
      </c>
      <c r="H36" s="45">
        <v>3100</v>
      </c>
    </row>
    <row r="37" spans="2:8" ht="71.25" x14ac:dyDescent="0.25">
      <c r="B37" s="42" t="s">
        <v>106</v>
      </c>
      <c r="C37" s="43"/>
      <c r="D37" s="43" t="s">
        <v>107</v>
      </c>
      <c r="E37" s="43" t="s">
        <v>97</v>
      </c>
      <c r="F37" s="44" t="s">
        <v>108</v>
      </c>
      <c r="G37" s="44" t="s">
        <v>109</v>
      </c>
      <c r="H37" s="45">
        <f>300000-4000</f>
        <v>296000</v>
      </c>
    </row>
    <row r="38" spans="2:8" ht="42.75" x14ac:dyDescent="0.25">
      <c r="B38" s="42" t="s">
        <v>110</v>
      </c>
      <c r="C38" s="43"/>
      <c r="D38" s="43" t="s">
        <v>111</v>
      </c>
      <c r="E38" s="43" t="s">
        <v>112</v>
      </c>
      <c r="F38" s="46">
        <v>0.3</v>
      </c>
      <c r="G38" s="46">
        <v>0.34699999999999998</v>
      </c>
      <c r="H38" s="47">
        <f>+G38-F38</f>
        <v>4.6999999999999986E-2</v>
      </c>
    </row>
    <row r="39" spans="2:8" ht="57.75" thickBot="1" x14ac:dyDescent="0.3">
      <c r="B39" s="48" t="s">
        <v>110</v>
      </c>
      <c r="C39" s="49"/>
      <c r="D39" s="49" t="s">
        <v>111</v>
      </c>
      <c r="E39" s="49" t="s">
        <v>113</v>
      </c>
      <c r="F39" s="50" t="s">
        <v>114</v>
      </c>
      <c r="G39" s="50">
        <v>10</v>
      </c>
      <c r="H39" s="51">
        <v>9</v>
      </c>
    </row>
  </sheetData>
  <mergeCells count="1">
    <mergeCell ref="B1:H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L41"/>
  <sheetViews>
    <sheetView tabSelected="1" topLeftCell="D1" zoomScale="70" zoomScaleNormal="70" zoomScaleSheetLayoutView="80" workbookViewId="0">
      <selection activeCell="D4" sqref="D4:S4"/>
    </sheetView>
  </sheetViews>
  <sheetFormatPr baseColWidth="10" defaultColWidth="10.85546875" defaultRowHeight="12.75" x14ac:dyDescent="0.2"/>
  <cols>
    <col min="1" max="1" width="2.140625" style="53" customWidth="1"/>
    <col min="2" max="2" width="37.5703125" style="53" customWidth="1"/>
    <col min="3" max="3" width="30.7109375" style="53" customWidth="1"/>
    <col min="4" max="4" width="23.7109375" style="53" customWidth="1"/>
    <col min="5" max="5" width="19" style="53" customWidth="1"/>
    <col min="6" max="6" width="26.7109375" style="53" customWidth="1"/>
    <col min="7" max="7" width="25.7109375" style="53" customWidth="1"/>
    <col min="8" max="8" width="48.85546875" style="53" customWidth="1"/>
    <col min="9" max="9" width="59.7109375" style="53" customWidth="1"/>
    <col min="10" max="11" width="19" style="53" customWidth="1"/>
    <col min="12" max="12" width="10.42578125" style="53" customWidth="1"/>
    <col min="13" max="13" width="39.85546875" style="53" customWidth="1"/>
    <col min="14" max="14" width="6.140625" style="53" customWidth="1"/>
    <col min="15" max="15" width="45.42578125" style="53" customWidth="1"/>
    <col min="16" max="16" width="24.28515625" style="53" customWidth="1"/>
    <col min="17" max="19" width="22.140625" style="53" customWidth="1"/>
    <col min="20" max="20" width="28.5703125" style="53" customWidth="1"/>
    <col min="21" max="21" width="29.42578125" style="53" customWidth="1"/>
    <col min="22" max="16384" width="10.85546875" style="53"/>
  </cols>
  <sheetData>
    <row r="3" spans="1:116" ht="36.75" customHeight="1" x14ac:dyDescent="0.2">
      <c r="B3" s="103" t="s">
        <v>118</v>
      </c>
      <c r="C3" s="103"/>
      <c r="D3" s="99" t="s">
        <v>121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85"/>
      <c r="U3" s="85"/>
    </row>
    <row r="4" spans="1:116" ht="20.25" customHeight="1" x14ac:dyDescent="0.2">
      <c r="B4" s="103"/>
      <c r="C4" s="103"/>
      <c r="D4" s="104" t="s">
        <v>119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85"/>
      <c r="U4" s="85"/>
    </row>
    <row r="5" spans="1:116" ht="20.25" customHeight="1" x14ac:dyDescent="0.2">
      <c r="B5" s="86" t="s">
        <v>122</v>
      </c>
      <c r="C5" s="86"/>
      <c r="D5" s="100" t="s">
        <v>123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97" t="s">
        <v>120</v>
      </c>
      <c r="U5" s="98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</row>
    <row r="6" spans="1:116" ht="6" customHeight="1" thickBot="1" x14ac:dyDescent="0.25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</row>
    <row r="7" spans="1:116" s="55" customFormat="1" ht="49.5" customHeight="1" thickBot="1" x14ac:dyDescent="0.25">
      <c r="A7" s="54"/>
      <c r="B7" s="80" t="s">
        <v>0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74" t="s">
        <v>20</v>
      </c>
      <c r="U7" s="75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</row>
    <row r="8" spans="1:116" ht="40.5" customHeight="1" x14ac:dyDescent="0.2">
      <c r="A8" s="54"/>
      <c r="B8" s="81" t="s">
        <v>1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74" t="s">
        <v>21</v>
      </c>
      <c r="U8" s="76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</row>
    <row r="9" spans="1:116" ht="37.5" customHeight="1" x14ac:dyDescent="0.2">
      <c r="B9" s="93" t="s">
        <v>2</v>
      </c>
      <c r="C9" s="87" t="s">
        <v>10</v>
      </c>
      <c r="D9" s="87" t="s">
        <v>27</v>
      </c>
      <c r="E9" s="87" t="s">
        <v>28</v>
      </c>
      <c r="F9" s="87" t="s">
        <v>11</v>
      </c>
      <c r="G9" s="87" t="s">
        <v>26</v>
      </c>
      <c r="H9" s="93" t="s">
        <v>5</v>
      </c>
      <c r="I9" s="87" t="s">
        <v>116</v>
      </c>
      <c r="J9" s="93" t="s">
        <v>3</v>
      </c>
      <c r="K9" s="93" t="s">
        <v>6</v>
      </c>
      <c r="L9" s="87" t="s">
        <v>4</v>
      </c>
      <c r="M9" s="87" t="s">
        <v>115</v>
      </c>
      <c r="N9" s="87" t="s">
        <v>7</v>
      </c>
      <c r="O9" s="93" t="s">
        <v>117</v>
      </c>
      <c r="P9" s="93" t="s">
        <v>17</v>
      </c>
      <c r="Q9" s="93"/>
      <c r="R9" s="93" t="s">
        <v>18</v>
      </c>
      <c r="S9" s="93"/>
      <c r="T9" s="87" t="s">
        <v>12</v>
      </c>
      <c r="U9" s="87" t="s">
        <v>13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</row>
    <row r="10" spans="1:116" ht="33.75" customHeight="1" x14ac:dyDescent="0.2">
      <c r="B10" s="93"/>
      <c r="C10" s="87"/>
      <c r="D10" s="87"/>
      <c r="E10" s="87"/>
      <c r="F10" s="87"/>
      <c r="G10" s="87"/>
      <c r="H10" s="93"/>
      <c r="I10" s="87"/>
      <c r="J10" s="93"/>
      <c r="K10" s="93"/>
      <c r="L10" s="87"/>
      <c r="M10" s="93"/>
      <c r="N10" s="87"/>
      <c r="O10" s="93"/>
      <c r="P10" s="77" t="s">
        <v>8</v>
      </c>
      <c r="Q10" s="78" t="s">
        <v>9</v>
      </c>
      <c r="R10" s="79" t="s">
        <v>15</v>
      </c>
      <c r="S10" s="79" t="s">
        <v>16</v>
      </c>
      <c r="T10" s="87"/>
      <c r="U10" s="87"/>
    </row>
    <row r="11" spans="1:116" ht="54" customHeight="1" x14ac:dyDescent="0.2">
      <c r="B11" s="89"/>
      <c r="C11" s="88"/>
      <c r="D11" s="56"/>
      <c r="E11" s="56"/>
      <c r="F11" s="57"/>
      <c r="G11" s="58"/>
      <c r="H11" s="58"/>
      <c r="I11" s="58"/>
      <c r="J11" s="89"/>
      <c r="K11" s="90"/>
      <c r="L11" s="90"/>
      <c r="M11" s="91"/>
      <c r="N11" s="83"/>
      <c r="O11" s="92"/>
      <c r="P11" s="59"/>
      <c r="Q11" s="94"/>
      <c r="R11" s="60"/>
      <c r="S11" s="60"/>
      <c r="T11" s="96"/>
      <c r="U11" s="90"/>
    </row>
    <row r="12" spans="1:116" ht="54" customHeight="1" x14ac:dyDescent="0.2">
      <c r="B12" s="89"/>
      <c r="C12" s="88"/>
      <c r="D12" s="56"/>
      <c r="E12" s="56"/>
      <c r="F12" s="57"/>
      <c r="G12" s="58"/>
      <c r="H12" s="58"/>
      <c r="I12" s="58"/>
      <c r="J12" s="89"/>
      <c r="K12" s="90"/>
      <c r="L12" s="90"/>
      <c r="M12" s="91"/>
      <c r="N12" s="83"/>
      <c r="O12" s="92"/>
      <c r="P12" s="61"/>
      <c r="Q12" s="94"/>
      <c r="R12" s="62"/>
      <c r="S12" s="62"/>
      <c r="T12" s="96"/>
      <c r="U12" s="90"/>
    </row>
    <row r="13" spans="1:116" ht="54" customHeight="1" x14ac:dyDescent="0.2">
      <c r="B13" s="89"/>
      <c r="C13" s="88"/>
      <c r="D13" s="56"/>
      <c r="E13" s="56"/>
      <c r="F13" s="57"/>
      <c r="G13" s="58"/>
      <c r="H13" s="58"/>
      <c r="I13" s="58"/>
      <c r="J13" s="89"/>
      <c r="K13" s="90"/>
      <c r="L13" s="90"/>
      <c r="M13" s="91"/>
      <c r="N13" s="83"/>
      <c r="O13" s="92"/>
      <c r="P13" s="59"/>
      <c r="Q13" s="94"/>
      <c r="R13" s="62"/>
      <c r="S13" s="62"/>
      <c r="T13" s="96"/>
      <c r="U13" s="90"/>
    </row>
    <row r="14" spans="1:116" ht="54" customHeight="1" x14ac:dyDescent="0.2">
      <c r="B14" s="89"/>
      <c r="C14" s="88"/>
      <c r="D14" s="56"/>
      <c r="E14" s="56"/>
      <c r="F14" s="57"/>
      <c r="G14" s="58"/>
      <c r="H14" s="58"/>
      <c r="I14" s="95"/>
      <c r="J14" s="89"/>
      <c r="K14" s="90"/>
      <c r="L14" s="90"/>
      <c r="M14" s="91"/>
      <c r="N14" s="83"/>
      <c r="O14" s="92"/>
      <c r="P14" s="59"/>
      <c r="Q14" s="94"/>
      <c r="R14" s="62"/>
      <c r="S14" s="62"/>
      <c r="T14" s="96"/>
      <c r="U14" s="90"/>
    </row>
    <row r="15" spans="1:116" ht="54" customHeight="1" x14ac:dyDescent="0.2">
      <c r="B15" s="89"/>
      <c r="C15" s="88"/>
      <c r="D15" s="56"/>
      <c r="E15" s="56"/>
      <c r="F15" s="57"/>
      <c r="G15" s="58"/>
      <c r="H15" s="57"/>
      <c r="I15" s="95"/>
      <c r="J15" s="89"/>
      <c r="K15" s="90"/>
      <c r="L15" s="90"/>
      <c r="M15" s="91"/>
      <c r="N15" s="83"/>
      <c r="O15" s="92"/>
      <c r="P15" s="63"/>
      <c r="Q15" s="94"/>
      <c r="R15" s="64"/>
      <c r="S15" s="64"/>
      <c r="T15" s="96"/>
      <c r="U15" s="90"/>
    </row>
    <row r="16" spans="1:116" ht="37.5" customHeight="1" x14ac:dyDescent="0.2">
      <c r="B16" s="93" t="s">
        <v>2</v>
      </c>
      <c r="C16" s="87" t="s">
        <v>10</v>
      </c>
      <c r="D16" s="87" t="s">
        <v>27</v>
      </c>
      <c r="E16" s="87" t="s">
        <v>28</v>
      </c>
      <c r="F16" s="87" t="s">
        <v>11</v>
      </c>
      <c r="G16" s="87" t="s">
        <v>26</v>
      </c>
      <c r="H16" s="93" t="s">
        <v>5</v>
      </c>
      <c r="I16" s="87" t="s">
        <v>116</v>
      </c>
      <c r="J16" s="93" t="s">
        <v>3</v>
      </c>
      <c r="K16" s="93" t="s">
        <v>6</v>
      </c>
      <c r="L16" s="87" t="s">
        <v>4</v>
      </c>
      <c r="M16" s="87" t="s">
        <v>115</v>
      </c>
      <c r="N16" s="87" t="s">
        <v>7</v>
      </c>
      <c r="O16" s="93" t="s">
        <v>117</v>
      </c>
      <c r="P16" s="93" t="s">
        <v>17</v>
      </c>
      <c r="Q16" s="93"/>
      <c r="R16" s="93" t="s">
        <v>18</v>
      </c>
      <c r="S16" s="93"/>
      <c r="T16" s="87" t="s">
        <v>12</v>
      </c>
      <c r="U16" s="87" t="s">
        <v>13</v>
      </c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</row>
    <row r="17" spans="2:116" ht="33.75" customHeight="1" x14ac:dyDescent="0.2">
      <c r="B17" s="93"/>
      <c r="C17" s="87"/>
      <c r="D17" s="87"/>
      <c r="E17" s="87"/>
      <c r="F17" s="87"/>
      <c r="G17" s="87"/>
      <c r="H17" s="93"/>
      <c r="I17" s="87"/>
      <c r="J17" s="93"/>
      <c r="K17" s="93"/>
      <c r="L17" s="87"/>
      <c r="M17" s="93"/>
      <c r="N17" s="87"/>
      <c r="O17" s="93"/>
      <c r="P17" s="77" t="s">
        <v>8</v>
      </c>
      <c r="Q17" s="78" t="s">
        <v>9</v>
      </c>
      <c r="R17" s="79" t="s">
        <v>15</v>
      </c>
      <c r="S17" s="79" t="s">
        <v>16</v>
      </c>
      <c r="T17" s="87"/>
      <c r="U17" s="87"/>
    </row>
    <row r="18" spans="2:116" ht="54" customHeight="1" x14ac:dyDescent="0.2">
      <c r="B18" s="89"/>
      <c r="C18" s="88"/>
      <c r="D18" s="56"/>
      <c r="E18" s="56"/>
      <c r="F18" s="57"/>
      <c r="G18" s="58"/>
      <c r="H18" s="58"/>
      <c r="I18" s="58"/>
      <c r="J18" s="89"/>
      <c r="K18" s="90"/>
      <c r="L18" s="90"/>
      <c r="M18" s="91"/>
      <c r="N18" s="83"/>
      <c r="O18" s="92"/>
      <c r="P18" s="59"/>
      <c r="Q18" s="94"/>
      <c r="R18" s="60"/>
      <c r="S18" s="60"/>
      <c r="T18" s="96"/>
      <c r="U18" s="90"/>
    </row>
    <row r="19" spans="2:116" ht="54" customHeight="1" x14ac:dyDescent="0.2">
      <c r="B19" s="89"/>
      <c r="C19" s="88"/>
      <c r="D19" s="56"/>
      <c r="E19" s="56"/>
      <c r="F19" s="57"/>
      <c r="G19" s="58"/>
      <c r="H19" s="58"/>
      <c r="I19" s="58"/>
      <c r="J19" s="89"/>
      <c r="K19" s="90"/>
      <c r="L19" s="90"/>
      <c r="M19" s="91"/>
      <c r="N19" s="83"/>
      <c r="O19" s="92"/>
      <c r="P19" s="61"/>
      <c r="Q19" s="94"/>
      <c r="R19" s="62"/>
      <c r="S19" s="62"/>
      <c r="T19" s="96"/>
      <c r="U19" s="90"/>
    </row>
    <row r="20" spans="2:116" ht="54" customHeight="1" x14ac:dyDescent="0.2">
      <c r="B20" s="89"/>
      <c r="C20" s="88"/>
      <c r="D20" s="56"/>
      <c r="E20" s="56"/>
      <c r="F20" s="57"/>
      <c r="G20" s="58"/>
      <c r="H20" s="58"/>
      <c r="I20" s="58"/>
      <c r="J20" s="89"/>
      <c r="K20" s="90"/>
      <c r="L20" s="90"/>
      <c r="M20" s="91"/>
      <c r="N20" s="83"/>
      <c r="O20" s="92"/>
      <c r="P20" s="59"/>
      <c r="Q20" s="94"/>
      <c r="R20" s="62"/>
      <c r="S20" s="62"/>
      <c r="T20" s="96"/>
      <c r="U20" s="90"/>
    </row>
    <row r="21" spans="2:116" ht="54" customHeight="1" x14ac:dyDescent="0.2">
      <c r="B21" s="89"/>
      <c r="C21" s="88"/>
      <c r="D21" s="56"/>
      <c r="E21" s="56"/>
      <c r="F21" s="57"/>
      <c r="G21" s="58"/>
      <c r="H21" s="58"/>
      <c r="I21" s="95"/>
      <c r="J21" s="89"/>
      <c r="K21" s="90"/>
      <c r="L21" s="90"/>
      <c r="M21" s="91"/>
      <c r="N21" s="83"/>
      <c r="O21" s="92"/>
      <c r="P21" s="59"/>
      <c r="Q21" s="94"/>
      <c r="R21" s="62"/>
      <c r="S21" s="62"/>
      <c r="T21" s="96"/>
      <c r="U21" s="90"/>
    </row>
    <row r="22" spans="2:116" ht="54" customHeight="1" x14ac:dyDescent="0.2">
      <c r="B22" s="89"/>
      <c r="C22" s="88"/>
      <c r="D22" s="56"/>
      <c r="E22" s="56"/>
      <c r="F22" s="57"/>
      <c r="G22" s="58"/>
      <c r="H22" s="57"/>
      <c r="I22" s="95"/>
      <c r="J22" s="89"/>
      <c r="K22" s="90"/>
      <c r="L22" s="90"/>
      <c r="M22" s="91"/>
      <c r="N22" s="83"/>
      <c r="O22" s="92"/>
      <c r="P22" s="63"/>
      <c r="Q22" s="94"/>
      <c r="R22" s="64"/>
      <c r="S22" s="64"/>
      <c r="T22" s="96"/>
      <c r="U22" s="90"/>
    </row>
    <row r="23" spans="2:116" ht="37.5" customHeight="1" x14ac:dyDescent="0.2">
      <c r="B23" s="93" t="s">
        <v>2</v>
      </c>
      <c r="C23" s="87" t="s">
        <v>10</v>
      </c>
      <c r="D23" s="87" t="s">
        <v>27</v>
      </c>
      <c r="E23" s="87" t="s">
        <v>28</v>
      </c>
      <c r="F23" s="87" t="s">
        <v>11</v>
      </c>
      <c r="G23" s="87" t="s">
        <v>26</v>
      </c>
      <c r="H23" s="93" t="s">
        <v>5</v>
      </c>
      <c r="I23" s="87" t="s">
        <v>116</v>
      </c>
      <c r="J23" s="93" t="s">
        <v>3</v>
      </c>
      <c r="K23" s="93" t="s">
        <v>6</v>
      </c>
      <c r="L23" s="87" t="s">
        <v>4</v>
      </c>
      <c r="M23" s="87" t="s">
        <v>115</v>
      </c>
      <c r="N23" s="87" t="s">
        <v>7</v>
      </c>
      <c r="O23" s="93" t="s">
        <v>117</v>
      </c>
      <c r="P23" s="93" t="s">
        <v>17</v>
      </c>
      <c r="Q23" s="93"/>
      <c r="R23" s="93" t="s">
        <v>18</v>
      </c>
      <c r="S23" s="93"/>
      <c r="T23" s="87" t="s">
        <v>12</v>
      </c>
      <c r="U23" s="87" t="s">
        <v>13</v>
      </c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</row>
    <row r="24" spans="2:116" ht="33.75" customHeight="1" x14ac:dyDescent="0.2">
      <c r="B24" s="93"/>
      <c r="C24" s="87"/>
      <c r="D24" s="87"/>
      <c r="E24" s="87"/>
      <c r="F24" s="87"/>
      <c r="G24" s="87"/>
      <c r="H24" s="93"/>
      <c r="I24" s="87"/>
      <c r="J24" s="93"/>
      <c r="K24" s="93"/>
      <c r="L24" s="87"/>
      <c r="M24" s="93"/>
      <c r="N24" s="87"/>
      <c r="O24" s="93"/>
      <c r="P24" s="77" t="s">
        <v>8</v>
      </c>
      <c r="Q24" s="78" t="s">
        <v>9</v>
      </c>
      <c r="R24" s="79" t="s">
        <v>15</v>
      </c>
      <c r="S24" s="79" t="s">
        <v>16</v>
      </c>
      <c r="T24" s="87"/>
      <c r="U24" s="87"/>
    </row>
    <row r="25" spans="2:116" ht="54" customHeight="1" x14ac:dyDescent="0.2">
      <c r="B25" s="89"/>
      <c r="C25" s="88"/>
      <c r="D25" s="56"/>
      <c r="E25" s="56"/>
      <c r="F25" s="57"/>
      <c r="G25" s="58"/>
      <c r="H25" s="58"/>
      <c r="I25" s="58"/>
      <c r="J25" s="89"/>
      <c r="K25" s="90"/>
      <c r="L25" s="90"/>
      <c r="M25" s="91"/>
      <c r="N25" s="83"/>
      <c r="O25" s="92"/>
      <c r="P25" s="59"/>
      <c r="Q25" s="94"/>
      <c r="R25" s="60"/>
      <c r="S25" s="60"/>
      <c r="T25" s="96"/>
      <c r="U25" s="90"/>
    </row>
    <row r="26" spans="2:116" ht="54" customHeight="1" x14ac:dyDescent="0.2">
      <c r="B26" s="89"/>
      <c r="C26" s="88"/>
      <c r="D26" s="56"/>
      <c r="E26" s="56"/>
      <c r="F26" s="57"/>
      <c r="G26" s="58"/>
      <c r="H26" s="58"/>
      <c r="I26" s="58"/>
      <c r="J26" s="89"/>
      <c r="K26" s="90"/>
      <c r="L26" s="90"/>
      <c r="M26" s="91"/>
      <c r="N26" s="83"/>
      <c r="O26" s="92"/>
      <c r="P26" s="61"/>
      <c r="Q26" s="94"/>
      <c r="R26" s="62"/>
      <c r="S26" s="62"/>
      <c r="T26" s="96"/>
      <c r="U26" s="90"/>
    </row>
    <row r="27" spans="2:116" ht="54" customHeight="1" x14ac:dyDescent="0.2">
      <c r="B27" s="89"/>
      <c r="C27" s="88"/>
      <c r="D27" s="56"/>
      <c r="E27" s="56"/>
      <c r="F27" s="57"/>
      <c r="G27" s="58"/>
      <c r="H27" s="58"/>
      <c r="I27" s="58"/>
      <c r="J27" s="89"/>
      <c r="K27" s="90"/>
      <c r="L27" s="90"/>
      <c r="M27" s="91"/>
      <c r="N27" s="83"/>
      <c r="O27" s="92"/>
      <c r="P27" s="59"/>
      <c r="Q27" s="94"/>
      <c r="R27" s="62"/>
      <c r="S27" s="62"/>
      <c r="T27" s="96"/>
      <c r="U27" s="90"/>
    </row>
    <row r="28" spans="2:116" ht="54" customHeight="1" x14ac:dyDescent="0.2">
      <c r="B28" s="89"/>
      <c r="C28" s="88"/>
      <c r="D28" s="56"/>
      <c r="E28" s="56"/>
      <c r="F28" s="57"/>
      <c r="G28" s="58"/>
      <c r="H28" s="58"/>
      <c r="I28" s="95"/>
      <c r="J28" s="89"/>
      <c r="K28" s="90"/>
      <c r="L28" s="90"/>
      <c r="M28" s="91"/>
      <c r="N28" s="83"/>
      <c r="O28" s="92"/>
      <c r="P28" s="59"/>
      <c r="Q28" s="94"/>
      <c r="R28" s="62"/>
      <c r="S28" s="62"/>
      <c r="T28" s="96"/>
      <c r="U28" s="90"/>
    </row>
    <row r="29" spans="2:116" ht="54" customHeight="1" x14ac:dyDescent="0.2">
      <c r="B29" s="89"/>
      <c r="C29" s="88"/>
      <c r="D29" s="56"/>
      <c r="E29" s="56"/>
      <c r="F29" s="57"/>
      <c r="G29" s="58"/>
      <c r="H29" s="57"/>
      <c r="I29" s="95"/>
      <c r="J29" s="89"/>
      <c r="K29" s="90"/>
      <c r="L29" s="90"/>
      <c r="M29" s="91"/>
      <c r="N29" s="83"/>
      <c r="O29" s="92"/>
      <c r="P29" s="63"/>
      <c r="Q29" s="94"/>
      <c r="R29" s="64"/>
      <c r="S29" s="64"/>
      <c r="T29" s="96"/>
      <c r="U29" s="90"/>
    </row>
    <row r="30" spans="2:116" ht="18.95" customHeight="1" x14ac:dyDescent="0.2">
      <c r="B30" s="53" t="s">
        <v>14</v>
      </c>
      <c r="M30" s="65"/>
      <c r="O30" s="66"/>
      <c r="P30" s="66">
        <f>SUM(P11:P15)</f>
        <v>0</v>
      </c>
      <c r="Q30" s="66">
        <f>SUM(Q11:Q15)</f>
        <v>0</v>
      </c>
      <c r="R30" s="66">
        <f>SUM(R11:R15)</f>
        <v>0</v>
      </c>
      <c r="S30" s="66">
        <f>SUM(S11:S15)</f>
        <v>0</v>
      </c>
    </row>
    <row r="31" spans="2:116" x14ac:dyDescent="0.2">
      <c r="O31" s="67"/>
      <c r="P31" s="68"/>
    </row>
    <row r="32" spans="2:116" ht="30" customHeight="1" x14ac:dyDescent="0.2">
      <c r="O32" s="82" t="s">
        <v>19</v>
      </c>
      <c r="P32" s="69">
        <f>+P30+P31</f>
        <v>0</v>
      </c>
      <c r="Q32" s="70">
        <f>SUM(Q11:Q15)</f>
        <v>0</v>
      </c>
      <c r="R32" s="71"/>
      <c r="S32" s="71"/>
    </row>
    <row r="33" spans="2:21" ht="18.95" customHeight="1" x14ac:dyDescent="0.2">
      <c r="B33" s="53" t="s">
        <v>24</v>
      </c>
      <c r="Q33" s="70">
        <f>+P32-Q32</f>
        <v>0</v>
      </c>
      <c r="R33" s="71"/>
      <c r="S33" s="71"/>
    </row>
    <row r="34" spans="2:21" x14ac:dyDescent="0.2">
      <c r="Q34" s="72"/>
      <c r="R34" s="72"/>
      <c r="S34" s="72"/>
    </row>
    <row r="37" spans="2:21" x14ac:dyDescent="0.2">
      <c r="O37" s="54"/>
    </row>
    <row r="38" spans="2:21" x14ac:dyDescent="0.2">
      <c r="O38" s="73"/>
    </row>
    <row r="39" spans="2:21" x14ac:dyDescent="0.2">
      <c r="O39" s="73"/>
    </row>
    <row r="40" spans="2:21" hidden="1" x14ac:dyDescent="0.2">
      <c r="O40" s="54"/>
      <c r="U40" s="53" t="s">
        <v>22</v>
      </c>
    </row>
    <row r="41" spans="2:21" hidden="1" x14ac:dyDescent="0.2">
      <c r="U41" s="53" t="s">
        <v>23</v>
      </c>
    </row>
  </sheetData>
  <protectedRanges>
    <protectedRange password="C9BB" sqref="D11:D15 D18:D22 D25:D29" name="Rango1_3"/>
  </protectedRanges>
  <dataConsolidate/>
  <mergeCells count="112">
    <mergeCell ref="U28:U29"/>
    <mergeCell ref="K28:K29"/>
    <mergeCell ref="L28:L29"/>
    <mergeCell ref="T28:T29"/>
    <mergeCell ref="I9:I10"/>
    <mergeCell ref="M9:M10"/>
    <mergeCell ref="M11:M15"/>
    <mergeCell ref="I14:I15"/>
    <mergeCell ref="K16:K17"/>
    <mergeCell ref="T14:T15"/>
    <mergeCell ref="T16:T17"/>
    <mergeCell ref="U9:U10"/>
    <mergeCell ref="U14:U15"/>
    <mergeCell ref="J18:J22"/>
    <mergeCell ref="K18:K20"/>
    <mergeCell ref="L18:L20"/>
    <mergeCell ref="M18:M22"/>
    <mergeCell ref="T25:T27"/>
    <mergeCell ref="B11:B15"/>
    <mergeCell ref="C11:C15"/>
    <mergeCell ref="J11:J15"/>
    <mergeCell ref="K11:K13"/>
    <mergeCell ref="L11:L13"/>
    <mergeCell ref="K14:K15"/>
    <mergeCell ref="L14:L15"/>
    <mergeCell ref="D3:S3"/>
    <mergeCell ref="B5:C5"/>
    <mergeCell ref="D5:S5"/>
    <mergeCell ref="H9:H10"/>
    <mergeCell ref="B9:B10"/>
    <mergeCell ref="C7:S7"/>
    <mergeCell ref="F9:F10"/>
    <mergeCell ref="C8:S8"/>
    <mergeCell ref="G9:G10"/>
    <mergeCell ref="J9:J10"/>
    <mergeCell ref="K9:K10"/>
    <mergeCell ref="L9:L10"/>
    <mergeCell ref="R9:S9"/>
    <mergeCell ref="N9:N10"/>
    <mergeCell ref="B3:C4"/>
    <mergeCell ref="D4:S4"/>
    <mergeCell ref="T5:U5"/>
    <mergeCell ref="Q18:Q22"/>
    <mergeCell ref="T18:T20"/>
    <mergeCell ref="O21:O22"/>
    <mergeCell ref="C9:C10"/>
    <mergeCell ref="Q11:Q15"/>
    <mergeCell ref="T9:T10"/>
    <mergeCell ref="O18:O20"/>
    <mergeCell ref="M16:M17"/>
    <mergeCell ref="N16:N17"/>
    <mergeCell ref="E9:E10"/>
    <mergeCell ref="D9:D10"/>
    <mergeCell ref="L16:L17"/>
    <mergeCell ref="O9:O10"/>
    <mergeCell ref="O11:O13"/>
    <mergeCell ref="T11:T13"/>
    <mergeCell ref="O14:O15"/>
    <mergeCell ref="O16:O17"/>
    <mergeCell ref="P16:Q16"/>
    <mergeCell ref="J16:J17"/>
    <mergeCell ref="P9:Q9"/>
    <mergeCell ref="U16:U17"/>
    <mergeCell ref="R16:S16"/>
    <mergeCell ref="U11:U13"/>
    <mergeCell ref="B16:B17"/>
    <mergeCell ref="C16:C17"/>
    <mergeCell ref="D16:D17"/>
    <mergeCell ref="F16:F17"/>
    <mergeCell ref="H16:H17"/>
    <mergeCell ref="I16:I17"/>
    <mergeCell ref="G16:G17"/>
    <mergeCell ref="E16:E17"/>
    <mergeCell ref="B18:B22"/>
    <mergeCell ref="C18:C22"/>
    <mergeCell ref="O23:O24"/>
    <mergeCell ref="K23:K24"/>
    <mergeCell ref="G23:G24"/>
    <mergeCell ref="H23:H24"/>
    <mergeCell ref="U18:U20"/>
    <mergeCell ref="I21:I22"/>
    <mergeCell ref="K21:K22"/>
    <mergeCell ref="L21:L22"/>
    <mergeCell ref="I23:I24"/>
    <mergeCell ref="J23:J24"/>
    <mergeCell ref="U21:U22"/>
    <mergeCell ref="T21:T22"/>
    <mergeCell ref="L23:L24"/>
    <mergeCell ref="T3:U4"/>
    <mergeCell ref="B6:U6"/>
    <mergeCell ref="U23:U24"/>
    <mergeCell ref="C25:C29"/>
    <mergeCell ref="J25:J29"/>
    <mergeCell ref="L25:L27"/>
    <mergeCell ref="M25:M29"/>
    <mergeCell ref="O25:O27"/>
    <mergeCell ref="B25:B29"/>
    <mergeCell ref="K25:K27"/>
    <mergeCell ref="M23:M24"/>
    <mergeCell ref="N23:N24"/>
    <mergeCell ref="T23:T24"/>
    <mergeCell ref="Q25:Q29"/>
    <mergeCell ref="P23:Q23"/>
    <mergeCell ref="R23:S23"/>
    <mergeCell ref="U25:U27"/>
    <mergeCell ref="I28:I29"/>
    <mergeCell ref="O28:O29"/>
    <mergeCell ref="B23:B24"/>
    <mergeCell ref="C23:C24"/>
    <mergeCell ref="D23:D24"/>
    <mergeCell ref="E23:E24"/>
    <mergeCell ref="F23:F24"/>
  </mergeCells>
  <dataValidations count="3">
    <dataValidation type="list" allowBlank="1" showInputMessage="1" showErrorMessage="1" sqref="U7" xr:uid="{00000000-0002-0000-0200-000000000000}">
      <formula1>$U$40:$U$41</formula1>
    </dataValidation>
    <dataValidation type="custom" allowBlank="1" showInputMessage="1" showErrorMessage="1" errorTitle="REVISAR VALORES" error="El valor Obligado NO puede ser mayor al valor Comprometido_x000a_Si requiere puede solicitar actualización del proyecto." sqref="S11 S18 S25" xr:uid="{00000000-0002-0000-0200-000001000000}">
      <formula1>S11&lt;=P11</formula1>
    </dataValidation>
    <dataValidation type="custom" allowBlank="1" showInputMessage="1" showErrorMessage="1" errorTitle="REVISAR VALORES" error="El valor comprometido NO puede ser mayor al valor Vigente._x000a_Si requiere puede solicitar actualización del proyecto." sqref="R11 R18 R25" xr:uid="{00000000-0002-0000-0200-000002000000}">
      <formula1>R11&lt;=Q11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30" fitToWidth="2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58F966FF487D4EAD30C72ADCEB008C" ma:contentTypeVersion="8" ma:contentTypeDescription="Create a new document." ma:contentTypeScope="" ma:versionID="0c122e127bfaa4e97e1380f33897120c">
  <xsd:schema xmlns:xsd="http://www.w3.org/2001/XMLSchema" xmlns:xs="http://www.w3.org/2001/XMLSchema" xmlns:p="http://schemas.microsoft.com/office/2006/metadata/properties" xmlns:ns3="cd99768a-9c7d-4f5e-96e9-85eab9659603" targetNamespace="http://schemas.microsoft.com/office/2006/metadata/properties" ma:root="true" ma:fieldsID="b902ba84f0ca5edd34581bf545ea1fd1" ns3:_="">
    <xsd:import namespace="cd99768a-9c7d-4f5e-96e9-85eab96596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9768a-9c7d-4f5e-96e9-85eab96596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A627AF-B0C2-4644-96BB-D23A842456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99768a-9c7d-4f5e-96e9-85eab96596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D2CD3-E87A-4A07-BEBD-C4A05CC75C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BF5F22-BBFB-44EE-81E6-F8543D8412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Instrucciones</vt:lpstr>
      <vt:lpstr>Estrategias y Metas PND </vt:lpstr>
      <vt:lpstr>FORMATO POA</vt:lpstr>
      <vt:lpstr>Instrucciones!OLE_LINK1</vt:lpstr>
      <vt:lpstr>Instrucciones!OLE_LINK4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Altuzarra</dc:creator>
  <cp:lastModifiedBy>Jovis</cp:lastModifiedBy>
  <cp:lastPrinted>2021-09-10T15:53:48Z</cp:lastPrinted>
  <dcterms:created xsi:type="dcterms:W3CDTF">2012-11-26T14:41:24Z</dcterms:created>
  <dcterms:modified xsi:type="dcterms:W3CDTF">2021-11-26T22:18:05Z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0x0101009A58F966FF487D4EAD30C72ADCEB008C</vt:lpwstr>
  </property>
</Properties>
</file>